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O:\HE_UDDANNELSES-OMR\2 Medicin\BA og KA\LAESEPLAN\KANDIDAT\laeseplan Efteraar 2020\Excel filer\SkemaProgram\ics\"/>
    </mc:Choice>
  </mc:AlternateContent>
  <bookViews>
    <workbookView xWindow="4170" yWindow="450" windowWidth="24630" windowHeight="13770"/>
  </bookViews>
  <sheets>
    <sheet name="HLK E18 1-8 ny" sheetId="3" r:id="rId1"/>
  </sheets>
  <definedNames>
    <definedName name="Casebaserede_forelæsninger">'HLK E18 1-8 ny'!#REF!</definedName>
    <definedName name="Farmakologi">'HLK E18 1-8 ny'!#REF!</definedName>
    <definedName name="Forelæsninger_symposier">'HLK E18 1-8 ny'!#REF!</definedName>
    <definedName name="Introuge_1">'HLK E18 1-8 ny'!$B$39</definedName>
    <definedName name="Introuge_2">'HLK E18 1-8 ny'!$B$65</definedName>
    <definedName name="Klinikophold">'HLK E18 1-8 ny'!$B$328</definedName>
    <definedName name="Klinikophold_anæstesi">'HLK E18 1-8 ny'!#REF!</definedName>
    <definedName name="Klinikophold_HLK">'HLK E18 1-8 ny'!$B$328</definedName>
    <definedName name="Kliniske_retningslinjer">'HLK E18 1-8 ny'!$B$138</definedName>
    <definedName name="Kommunikation">'HLK E18 1-8 ny'!$B$122</definedName>
    <definedName name="Kvalitetsudvikling">'HLK E18 1-8 ny'!#REF!</definedName>
    <definedName name="Ultralydskursus">'HLK E18 1-8 ny'!$B$108</definedName>
    <definedName name="Valgfag">'HLK E18 1-8 ny'!#REF!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0" i="3" l="1"/>
  <c r="C313" i="3"/>
  <c r="C307" i="3"/>
  <c r="B206" i="3" l="1"/>
  <c r="C206" i="3" s="1"/>
  <c r="B192" i="3" l="1"/>
  <c r="C192" i="3" s="1"/>
  <c r="B138" i="3" l="1"/>
  <c r="C138" i="3" s="1"/>
  <c r="B103" i="3"/>
  <c r="C103" i="3" s="1"/>
  <c r="B191" i="3" l="1"/>
  <c r="C191" i="3" s="1"/>
  <c r="B50" i="3" l="1"/>
  <c r="C50" i="3" s="1"/>
  <c r="B42" i="3" l="1"/>
  <c r="B57" i="3"/>
  <c r="C57" i="3" s="1"/>
  <c r="B157" i="3" l="1"/>
  <c r="C157" i="3" s="1"/>
  <c r="B158" i="3"/>
  <c r="C158" i="3" s="1"/>
  <c r="B159" i="3"/>
  <c r="C159" i="3" s="1"/>
  <c r="B160" i="3"/>
  <c r="C160" i="3" s="1"/>
  <c r="B161" i="3"/>
  <c r="C161" i="3" s="1"/>
  <c r="B148" i="3"/>
  <c r="C148" i="3" s="1"/>
  <c r="B149" i="3"/>
  <c r="C149" i="3" s="1"/>
  <c r="B150" i="3"/>
  <c r="C150" i="3" s="1"/>
  <c r="B151" i="3"/>
  <c r="C151" i="3" s="1"/>
  <c r="B152" i="3"/>
  <c r="C152" i="3" s="1"/>
  <c r="B166" i="3" l="1"/>
  <c r="C166" i="3" s="1"/>
  <c r="B167" i="3"/>
  <c r="C167" i="3" s="1"/>
  <c r="B168" i="3"/>
  <c r="C168" i="3" s="1"/>
  <c r="B169" i="3"/>
  <c r="C169" i="3" s="1"/>
  <c r="B170" i="3"/>
  <c r="C170" i="3" s="1"/>
  <c r="B175" i="3"/>
  <c r="C175" i="3" s="1"/>
  <c r="B176" i="3"/>
  <c r="C176" i="3" s="1"/>
  <c r="B177" i="3"/>
  <c r="C177" i="3" s="1"/>
  <c r="B178" i="3"/>
  <c r="C178" i="3" s="1"/>
  <c r="B179" i="3"/>
  <c r="C179" i="3" s="1"/>
  <c r="B133" i="3"/>
  <c r="C133" i="3" s="1"/>
  <c r="B134" i="3"/>
  <c r="C134" i="3" s="1"/>
  <c r="B135" i="3"/>
  <c r="C135" i="3" s="1"/>
  <c r="B136" i="3"/>
  <c r="C136" i="3" s="1"/>
  <c r="B137" i="3"/>
  <c r="C137" i="3" s="1"/>
  <c r="B98" i="3"/>
  <c r="C98" i="3" s="1"/>
  <c r="B99" i="3"/>
  <c r="C99" i="3" s="1"/>
  <c r="B100" i="3"/>
  <c r="C100" i="3" s="1"/>
  <c r="B101" i="3"/>
  <c r="C101" i="3" s="1"/>
  <c r="B102" i="3"/>
  <c r="C102" i="3" s="1"/>
  <c r="B51" i="3" l="1"/>
  <c r="C51" i="3" s="1"/>
  <c r="B52" i="3"/>
  <c r="C52" i="3" s="1"/>
  <c r="C54" i="3"/>
  <c r="C48" i="3"/>
  <c r="C53" i="3"/>
  <c r="B143" i="3" l="1"/>
  <c r="C143" i="3" s="1"/>
  <c r="B142" i="3"/>
  <c r="C142" i="3" s="1"/>
  <c r="B156" i="3"/>
  <c r="C156" i="3" s="1"/>
  <c r="B147" i="3"/>
  <c r="C147" i="3" s="1"/>
  <c r="B174" i="3"/>
  <c r="C174" i="3" s="1"/>
  <c r="B165" i="3"/>
  <c r="C165" i="3" s="1"/>
  <c r="B132" i="3" l="1"/>
  <c r="C132" i="3" s="1"/>
  <c r="B97" i="3"/>
  <c r="C97" i="3" s="1"/>
  <c r="B225" i="3" l="1"/>
  <c r="C225" i="3" s="1"/>
  <c r="B224" i="3"/>
  <c r="C224" i="3" s="1"/>
  <c r="B221" i="3"/>
  <c r="C221" i="3" s="1"/>
  <c r="B220" i="3"/>
  <c r="C220" i="3" s="1"/>
  <c r="B217" i="3"/>
  <c r="C217" i="3" s="1"/>
  <c r="B216" i="3"/>
  <c r="C216" i="3" s="1"/>
  <c r="B215" i="3"/>
  <c r="C215" i="3" s="1"/>
  <c r="B212" i="3"/>
  <c r="C212" i="3" s="1"/>
  <c r="B211" i="3"/>
  <c r="C211" i="3" s="1"/>
  <c r="B210" i="3"/>
  <c r="C210" i="3" s="1"/>
  <c r="B204" i="3"/>
  <c r="C204" i="3" s="1"/>
  <c r="B203" i="3"/>
  <c r="C203" i="3" s="1"/>
  <c r="B202" i="3"/>
  <c r="C202" i="3" s="1"/>
  <c r="B201" i="3"/>
  <c r="C201" i="3" s="1"/>
  <c r="B198" i="3"/>
  <c r="C198" i="3" s="1"/>
  <c r="B197" i="3"/>
  <c r="C197" i="3" s="1"/>
  <c r="B196" i="3"/>
  <c r="C196" i="3" s="1"/>
  <c r="B195" i="3"/>
  <c r="C195" i="3" s="1"/>
  <c r="B190" i="3"/>
  <c r="C190" i="3" s="1"/>
  <c r="B189" i="3"/>
  <c r="C189" i="3" s="1"/>
  <c r="B185" i="3"/>
  <c r="C185" i="3" s="1"/>
  <c r="B186" i="3"/>
  <c r="C186" i="3" s="1"/>
  <c r="B184" i="3"/>
  <c r="C184" i="3" s="1"/>
  <c r="B56" i="3" l="1"/>
  <c r="C56" i="3" s="1"/>
  <c r="B229" i="3"/>
  <c r="C229" i="3" s="1"/>
  <c r="B128" i="3"/>
  <c r="C128" i="3" s="1"/>
  <c r="B127" i="3"/>
  <c r="C127" i="3" s="1"/>
  <c r="B126" i="3"/>
  <c r="C126" i="3" s="1"/>
  <c r="B123" i="3"/>
  <c r="C123" i="3" s="1"/>
  <c r="B122" i="3"/>
  <c r="C122" i="3" s="1"/>
  <c r="B121" i="3"/>
  <c r="C121" i="3" s="1"/>
  <c r="B118" i="3"/>
  <c r="C118" i="3" s="1"/>
  <c r="B117" i="3"/>
  <c r="C117" i="3" s="1"/>
  <c r="B116" i="3"/>
  <c r="C116" i="3" s="1"/>
  <c r="B113" i="3"/>
  <c r="C113" i="3" s="1"/>
  <c r="B112" i="3"/>
  <c r="C112" i="3" s="1"/>
  <c r="B111" i="3"/>
  <c r="C111" i="3" s="1"/>
  <c r="B110" i="3"/>
  <c r="C110" i="3" s="1"/>
  <c r="B109" i="3"/>
  <c r="C109" i="3" s="1"/>
  <c r="B108" i="3"/>
  <c r="C108" i="3" s="1"/>
  <c r="B83" i="3" l="1"/>
  <c r="C83" i="3" s="1"/>
  <c r="B82" i="3"/>
  <c r="C82" i="3" s="1"/>
  <c r="B76" i="3" l="1"/>
  <c r="C76" i="3" s="1"/>
  <c r="B75" i="3"/>
  <c r="C75" i="3" s="1"/>
  <c r="B93" i="3" l="1"/>
  <c r="C93" i="3" s="1"/>
  <c r="B92" i="3"/>
  <c r="C92" i="3" s="1"/>
  <c r="B91" i="3"/>
  <c r="C91" i="3" s="1"/>
  <c r="B88" i="3"/>
  <c r="C88" i="3" s="1"/>
  <c r="B87" i="3"/>
  <c r="C87" i="3" s="1"/>
  <c r="B86" i="3"/>
  <c r="C86" i="3" s="1"/>
  <c r="B81" i="3"/>
  <c r="C81" i="3" s="1"/>
  <c r="B78" i="3"/>
  <c r="C78" i="3" s="1"/>
  <c r="B77" i="3"/>
  <c r="C77" i="3" s="1"/>
  <c r="B74" i="3"/>
  <c r="C74" i="3" s="1"/>
  <c r="B73" i="3"/>
  <c r="C73" i="3" s="1"/>
  <c r="B425" i="3" l="1"/>
  <c r="C425" i="3" s="1"/>
  <c r="B424" i="3"/>
  <c r="C424" i="3" s="1"/>
  <c r="B423" i="3"/>
  <c r="C423" i="3" s="1"/>
  <c r="B422" i="3"/>
  <c r="C422" i="3" s="1"/>
  <c r="B421" i="3"/>
  <c r="C421" i="3" s="1"/>
  <c r="B419" i="3"/>
  <c r="C419" i="3" s="1"/>
  <c r="B418" i="3"/>
  <c r="C418" i="3" s="1"/>
  <c r="B417" i="3"/>
  <c r="C417" i="3" s="1"/>
  <c r="B416" i="3"/>
  <c r="C416" i="3" s="1"/>
  <c r="B415" i="3"/>
  <c r="C415" i="3" s="1"/>
  <c r="B413" i="3"/>
  <c r="C413" i="3" s="1"/>
  <c r="B412" i="3"/>
  <c r="C412" i="3" s="1"/>
  <c r="B411" i="3"/>
  <c r="C411" i="3" s="1"/>
  <c r="B410" i="3"/>
  <c r="C410" i="3" s="1"/>
  <c r="B409" i="3"/>
  <c r="C409" i="3" s="1"/>
  <c r="B407" i="3"/>
  <c r="C407" i="3" s="1"/>
  <c r="B406" i="3"/>
  <c r="C406" i="3" s="1"/>
  <c r="B405" i="3"/>
  <c r="C405" i="3" s="1"/>
  <c r="B404" i="3"/>
  <c r="C404" i="3" s="1"/>
  <c r="B403" i="3"/>
  <c r="C403" i="3" s="1"/>
  <c r="B401" i="3"/>
  <c r="C401" i="3" s="1"/>
  <c r="B400" i="3"/>
  <c r="C400" i="3" s="1"/>
  <c r="B399" i="3"/>
  <c r="C399" i="3" s="1"/>
  <c r="B398" i="3"/>
  <c r="C398" i="3" s="1"/>
  <c r="B397" i="3"/>
  <c r="C397" i="3" s="1"/>
  <c r="B395" i="3"/>
  <c r="C395" i="3" s="1"/>
  <c r="B394" i="3"/>
  <c r="C394" i="3" s="1"/>
  <c r="B393" i="3"/>
  <c r="C393" i="3" s="1"/>
  <c r="B392" i="3"/>
  <c r="C392" i="3" s="1"/>
  <c r="B391" i="3"/>
  <c r="C391" i="3" s="1"/>
  <c r="B389" i="3"/>
  <c r="C389" i="3" s="1"/>
  <c r="B388" i="3"/>
  <c r="C388" i="3" s="1"/>
  <c r="B387" i="3"/>
  <c r="C387" i="3" s="1"/>
  <c r="B386" i="3"/>
  <c r="C386" i="3" s="1"/>
  <c r="B385" i="3"/>
  <c r="C385" i="3" s="1"/>
  <c r="B383" i="3"/>
  <c r="C383" i="3" s="1"/>
  <c r="B382" i="3"/>
  <c r="C382" i="3" s="1"/>
  <c r="B381" i="3"/>
  <c r="C381" i="3" s="1"/>
  <c r="B380" i="3"/>
  <c r="C380" i="3" s="1"/>
  <c r="B379" i="3"/>
  <c r="C379" i="3" s="1"/>
  <c r="B375" i="3"/>
  <c r="C375" i="3" s="1"/>
  <c r="B374" i="3"/>
  <c r="C374" i="3" s="1"/>
  <c r="B373" i="3"/>
  <c r="C373" i="3" s="1"/>
  <c r="B372" i="3"/>
  <c r="C372" i="3" s="1"/>
  <c r="B371" i="3"/>
  <c r="C371" i="3" s="1"/>
  <c r="B369" i="3"/>
  <c r="C369" i="3" s="1"/>
  <c r="B368" i="3"/>
  <c r="C368" i="3" s="1"/>
  <c r="B367" i="3"/>
  <c r="C367" i="3" s="1"/>
  <c r="B366" i="3"/>
  <c r="C366" i="3" s="1"/>
  <c r="B365" i="3"/>
  <c r="C365" i="3" s="1"/>
  <c r="B363" i="3"/>
  <c r="C363" i="3" s="1"/>
  <c r="B362" i="3"/>
  <c r="C362" i="3" s="1"/>
  <c r="B361" i="3"/>
  <c r="C361" i="3" s="1"/>
  <c r="B360" i="3"/>
  <c r="C360" i="3" s="1"/>
  <c r="B359" i="3"/>
  <c r="C359" i="3" s="1"/>
  <c r="B357" i="3"/>
  <c r="C357" i="3" s="1"/>
  <c r="B356" i="3"/>
  <c r="C356" i="3" s="1"/>
  <c r="B355" i="3"/>
  <c r="C355" i="3" s="1"/>
  <c r="B354" i="3"/>
  <c r="C354" i="3" s="1"/>
  <c r="B353" i="3"/>
  <c r="C353" i="3" s="1"/>
  <c r="B351" i="3"/>
  <c r="C351" i="3" s="1"/>
  <c r="B350" i="3"/>
  <c r="C350" i="3" s="1"/>
  <c r="B349" i="3"/>
  <c r="C349" i="3" s="1"/>
  <c r="B348" i="3"/>
  <c r="C348" i="3" s="1"/>
  <c r="B347" i="3"/>
  <c r="C347" i="3" s="1"/>
  <c r="B345" i="3"/>
  <c r="C345" i="3" s="1"/>
  <c r="B344" i="3"/>
  <c r="C344" i="3" s="1"/>
  <c r="B343" i="3"/>
  <c r="C343" i="3" s="1"/>
  <c r="B342" i="3"/>
  <c r="C342" i="3" s="1"/>
  <c r="B341" i="3"/>
  <c r="C341" i="3" s="1"/>
  <c r="B339" i="3"/>
  <c r="C339" i="3" s="1"/>
  <c r="B338" i="3"/>
  <c r="C338" i="3" s="1"/>
  <c r="B337" i="3"/>
  <c r="C337" i="3" s="1"/>
  <c r="B336" i="3"/>
  <c r="C336" i="3" s="1"/>
  <c r="B335" i="3"/>
  <c r="C335" i="3" s="1"/>
  <c r="B333" i="3"/>
  <c r="C333" i="3" s="1"/>
  <c r="B332" i="3"/>
  <c r="C332" i="3" s="1"/>
  <c r="B331" i="3"/>
  <c r="C331" i="3" s="1"/>
  <c r="B330" i="3"/>
  <c r="C330" i="3" s="1"/>
  <c r="B329" i="3"/>
  <c r="C329" i="3" s="1"/>
  <c r="B324" i="3"/>
  <c r="C324" i="3" s="1"/>
  <c r="B323" i="3"/>
  <c r="C323" i="3" s="1"/>
  <c r="B322" i="3"/>
  <c r="C322" i="3" s="1"/>
  <c r="B321" i="3"/>
  <c r="C321" i="3" s="1"/>
  <c r="B320" i="3"/>
  <c r="C320" i="3" s="1"/>
  <c r="B318" i="3"/>
  <c r="C318" i="3" s="1"/>
  <c r="B317" i="3"/>
  <c r="C317" i="3" s="1"/>
  <c r="B316" i="3"/>
  <c r="C316" i="3" s="1"/>
  <c r="B315" i="3"/>
  <c r="C315" i="3" s="1"/>
  <c r="B314" i="3"/>
  <c r="C314" i="3" s="1"/>
  <c r="B312" i="3"/>
  <c r="C312" i="3" s="1"/>
  <c r="B311" i="3"/>
  <c r="C311" i="3" s="1"/>
  <c r="B310" i="3"/>
  <c r="C310" i="3" s="1"/>
  <c r="B309" i="3"/>
  <c r="C309" i="3" s="1"/>
  <c r="B308" i="3"/>
  <c r="C308" i="3" s="1"/>
  <c r="B282" i="3"/>
  <c r="C282" i="3" s="1"/>
  <c r="B281" i="3"/>
  <c r="C281" i="3" s="1"/>
  <c r="B280" i="3"/>
  <c r="C280" i="3" s="1"/>
  <c r="B279" i="3"/>
  <c r="C279" i="3" s="1"/>
  <c r="B278" i="3"/>
  <c r="C278" i="3" s="1"/>
  <c r="B275" i="3"/>
  <c r="C275" i="3" s="1"/>
  <c r="B274" i="3"/>
  <c r="C274" i="3" s="1"/>
  <c r="B273" i="3"/>
  <c r="C273" i="3" s="1"/>
  <c r="B272" i="3"/>
  <c r="C272" i="3" s="1"/>
  <c r="B271" i="3"/>
  <c r="C271" i="3" s="1"/>
  <c r="B269" i="3"/>
  <c r="C269" i="3" s="1"/>
  <c r="B268" i="3"/>
  <c r="C268" i="3" s="1"/>
  <c r="B267" i="3"/>
  <c r="C267" i="3" s="1"/>
  <c r="B266" i="3"/>
  <c r="C266" i="3" s="1"/>
  <c r="B265" i="3"/>
  <c r="C265" i="3" s="1"/>
  <c r="B263" i="3"/>
  <c r="C263" i="3" s="1"/>
  <c r="B262" i="3"/>
  <c r="C262" i="3" s="1"/>
  <c r="B261" i="3"/>
  <c r="C261" i="3" s="1"/>
  <c r="B260" i="3"/>
  <c r="C260" i="3" s="1"/>
  <c r="B259" i="3"/>
  <c r="C259" i="3" s="1"/>
  <c r="B239" i="3"/>
  <c r="C239" i="3" s="1"/>
  <c r="B238" i="3"/>
  <c r="C238" i="3" s="1"/>
  <c r="B237" i="3"/>
  <c r="C237" i="3" s="1"/>
  <c r="B236" i="3"/>
  <c r="C236" i="3" s="1"/>
  <c r="B235" i="3"/>
  <c r="C235" i="3" s="1"/>
  <c r="B47" i="3"/>
  <c r="C47" i="3" s="1"/>
  <c r="B46" i="3"/>
  <c r="C46" i="3" s="1"/>
  <c r="B34" i="3" l="1"/>
  <c r="C34" i="3" s="1"/>
  <c r="B33" i="3"/>
  <c r="C33" i="3" s="1"/>
  <c r="B32" i="3"/>
  <c r="C32" i="3" s="1"/>
  <c r="B31" i="3"/>
  <c r="C31" i="3" s="1"/>
  <c r="B30" i="3"/>
  <c r="C30" i="3" s="1"/>
  <c r="B29" i="3"/>
  <c r="C29" i="3" s="1"/>
  <c r="B28" i="3"/>
  <c r="C28" i="3" s="1"/>
  <c r="B43" i="3" l="1"/>
  <c r="C43" i="3" s="1"/>
  <c r="C42" i="3"/>
  <c r="B41" i="3"/>
  <c r="C41" i="3" s="1"/>
  <c r="B40" i="3"/>
  <c r="C40" i="3" s="1"/>
  <c r="B302" i="3" l="1"/>
  <c r="C302" i="3" s="1"/>
  <c r="E427" i="3"/>
  <c r="E428" i="3"/>
  <c r="E429" i="3"/>
  <c r="E430" i="3"/>
  <c r="E431" i="3"/>
  <c r="E432" i="3"/>
  <c r="E433" i="3"/>
  <c r="E434" i="3"/>
  <c r="B304" i="3"/>
  <c r="C304" i="3" s="1"/>
  <c r="B306" i="3"/>
  <c r="C306" i="3" s="1"/>
  <c r="B305" i="3"/>
  <c r="C305" i="3" s="1"/>
  <c r="B303" i="3"/>
  <c r="C303" i="3" s="1"/>
  <c r="B300" i="3"/>
  <c r="C300" i="3" s="1"/>
  <c r="B299" i="3"/>
  <c r="C299" i="3" s="1"/>
  <c r="B298" i="3"/>
  <c r="C298" i="3" s="1"/>
  <c r="B297" i="3"/>
  <c r="C297" i="3" s="1"/>
  <c r="B296" i="3"/>
  <c r="C296" i="3" s="1"/>
  <c r="B294" i="3"/>
  <c r="C294" i="3" s="1"/>
  <c r="B293" i="3"/>
  <c r="C293" i="3" s="1"/>
  <c r="B292" i="3"/>
  <c r="C292" i="3" s="1"/>
  <c r="B291" i="3"/>
  <c r="C291" i="3" s="1"/>
  <c r="B290" i="3"/>
  <c r="C290" i="3" s="1"/>
  <c r="B288" i="3"/>
  <c r="C288" i="3" s="1"/>
  <c r="B287" i="3"/>
  <c r="C287" i="3" s="1"/>
  <c r="B286" i="3"/>
  <c r="C286" i="3" s="1"/>
  <c r="B285" i="3"/>
  <c r="C285" i="3" s="1"/>
  <c r="B284" i="3"/>
  <c r="C284" i="3" s="1"/>
  <c r="B257" i="3"/>
  <c r="C257" i="3" s="1"/>
  <c r="B256" i="3"/>
  <c r="C256" i="3" s="1"/>
  <c r="B255" i="3"/>
  <c r="C255" i="3" s="1"/>
  <c r="B254" i="3"/>
  <c r="C254" i="3" s="1"/>
  <c r="B253" i="3"/>
  <c r="C253" i="3" s="1"/>
  <c r="B251" i="3"/>
  <c r="C251" i="3" s="1"/>
  <c r="B250" i="3"/>
  <c r="C250" i="3" s="1"/>
  <c r="B249" i="3"/>
  <c r="C249" i="3" s="1"/>
  <c r="B248" i="3"/>
  <c r="C248" i="3" s="1"/>
  <c r="B247" i="3"/>
  <c r="C247" i="3" s="1"/>
  <c r="B245" i="3"/>
  <c r="C245" i="3" s="1"/>
  <c r="B244" i="3"/>
  <c r="C244" i="3" s="1"/>
  <c r="B243" i="3"/>
  <c r="C243" i="3" s="1"/>
  <c r="B242" i="3"/>
  <c r="C242" i="3" s="1"/>
  <c r="B241" i="3"/>
  <c r="C241" i="3" s="1"/>
  <c r="B233" i="3"/>
  <c r="C233" i="3" s="1"/>
  <c r="B232" i="3"/>
  <c r="C232" i="3" s="1"/>
  <c r="B231" i="3"/>
  <c r="C231" i="3" s="1"/>
  <c r="B230" i="3"/>
  <c r="C230" i="3" s="1"/>
  <c r="H4" i="3"/>
  <c r="H5" i="3" s="1"/>
  <c r="H6" i="3" s="1"/>
  <c r="H7" i="3" s="1"/>
  <c r="E4" i="3"/>
  <c r="E5" i="3" s="1"/>
  <c r="E6" i="3" s="1"/>
  <c r="E7" i="3" s="1"/>
  <c r="D4" i="3"/>
  <c r="D5" i="3" s="1"/>
  <c r="D6" i="3" s="1"/>
  <c r="D7" i="3" s="1"/>
  <c r="B7" i="3"/>
  <c r="C7" i="3" s="1"/>
  <c r="B6" i="3"/>
  <c r="C6" i="3" s="1"/>
  <c r="B5" i="3"/>
  <c r="C5" i="3" s="1"/>
  <c r="B4" i="3"/>
  <c r="C4" i="3" s="1"/>
  <c r="B3" i="3"/>
  <c r="C3" i="3" s="1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</calcChain>
</file>

<file path=xl/sharedStrings.xml><?xml version="1.0" encoding="utf-8"?>
<sst xmlns="http://schemas.openxmlformats.org/spreadsheetml/2006/main" count="1080" uniqueCount="208">
  <si>
    <t>ja</t>
  </si>
  <si>
    <t>Dette er for hold # (fx 1-8 eller 1)</t>
  </si>
  <si>
    <t>1</t>
  </si>
  <si>
    <t>Fag</t>
  </si>
  <si>
    <t>Navn</t>
  </si>
  <si>
    <t>Start Dato</t>
  </si>
  <si>
    <t>Start Tid</t>
  </si>
  <si>
    <t>Slut Dato (optional)</t>
  </si>
  <si>
    <t>Beskrivelse</t>
  </si>
  <si>
    <t>Lokation</t>
  </si>
  <si>
    <t>Underviser</t>
  </si>
  <si>
    <t>Afd.</t>
  </si>
  <si>
    <t>Tom 1</t>
  </si>
  <si>
    <t>Tom 2</t>
  </si>
  <si>
    <t>Tom 3</t>
  </si>
  <si>
    <t>Overlaps kontrol (kan ikke flyttes)</t>
  </si>
  <si>
    <t>Kal uge</t>
  </si>
  <si>
    <t>Sem uge</t>
  </si>
  <si>
    <t>Uge dag</t>
  </si>
  <si>
    <t>Semester uge start (mandag)</t>
  </si>
  <si>
    <t>År</t>
  </si>
  <si>
    <t>Brug hold funktion ja/nej (T1):</t>
  </si>
  <si>
    <t>Fra hold nr (T2):</t>
  </si>
  <si>
    <t>Til hold nr (T3):</t>
  </si>
  <si>
    <t>Navn på filen (T4)</t>
  </si>
  <si>
    <t>Test: ja/nej (T5)</t>
  </si>
  <si>
    <t>Eksempler med lidt smartere uge nr som udgangspunkt</t>
  </si>
  <si>
    <t>Uge 5, dag 1 = mandag i uge 5</t>
  </si>
  <si>
    <t>Uge 5, dag 2 = tirsdag i uge 5</t>
  </si>
  <si>
    <t>Uge 5, dag 3 = onsdag i uge 5</t>
  </si>
  <si>
    <t>Uge 5, dag 4 = torsdag i uge 5</t>
  </si>
  <si>
    <t>Uge 5, dag 5 = fredag i uge 5</t>
  </si>
  <si>
    <t>Kommunikation - video feedback</t>
  </si>
  <si>
    <t>Valgfag</t>
  </si>
  <si>
    <t>Introduktionsuge 1</t>
  </si>
  <si>
    <t>Introduktionsuge 2</t>
  </si>
  <si>
    <t>2</t>
  </si>
  <si>
    <t>3</t>
  </si>
  <si>
    <t>4</t>
  </si>
  <si>
    <t>5</t>
  </si>
  <si>
    <t>6</t>
  </si>
  <si>
    <t>Slut Tid</t>
  </si>
  <si>
    <t>Se detaljer på studieportalen</t>
  </si>
  <si>
    <t>Klinikophold - OBLIGATORISK</t>
  </si>
  <si>
    <t>OBLIGATORISK - Klinikophold</t>
  </si>
  <si>
    <t>Se detaljer på studieportalen - faglig dag</t>
  </si>
  <si>
    <t>Jens Cosedis Nielsen</t>
  </si>
  <si>
    <t>Henning Mølgaard</t>
  </si>
  <si>
    <t>Introduktion til semestret</t>
  </si>
  <si>
    <t>Basal UL Scanning af hjerte, lunge og kar</t>
  </si>
  <si>
    <t>Peter Juhl-Olsen</t>
  </si>
  <si>
    <t>Klinikophold Anæstesi</t>
  </si>
  <si>
    <t>Skærtorsdag</t>
  </si>
  <si>
    <t>Langfredag</t>
  </si>
  <si>
    <t>2. Påskedag</t>
  </si>
  <si>
    <t>St. bededag</t>
  </si>
  <si>
    <t>Kr. Himmelfart</t>
  </si>
  <si>
    <t>2. pinsedag</t>
  </si>
  <si>
    <t>Faglig dag</t>
  </si>
  <si>
    <t>tidsplan forelæsninger og casehold</t>
  </si>
  <si>
    <t>introugerne</t>
  </si>
  <si>
    <t>mangler</t>
  </si>
  <si>
    <t>forventet antal 170</t>
  </si>
  <si>
    <t>intro</t>
  </si>
  <si>
    <t>plan sendt til prof.spor elementer 1/11</t>
  </si>
  <si>
    <t>Aud. A, Indgang G6, DNU</t>
  </si>
  <si>
    <t>nej</t>
  </si>
  <si>
    <t>Efterår 2020</t>
  </si>
  <si>
    <t>Introduktionsuge 1 - fælles intro</t>
  </si>
  <si>
    <t>Stetoskopi klinik II</t>
  </si>
  <si>
    <t>Henning Mølgaard, Lise Gormsen, Jane Ege Møller, Mads Ronald Dahl og andre</t>
  </si>
  <si>
    <t>Klinik, se detaljer på studieportalen</t>
  </si>
  <si>
    <t>Klinik, se detaljer på studieportalen, faglig dag</t>
  </si>
  <si>
    <t>1-3</t>
  </si>
  <si>
    <t>1-6</t>
  </si>
  <si>
    <t>4-6</t>
  </si>
  <si>
    <t>OBLIGATORISK Grisekursus</t>
  </si>
  <si>
    <t>Jacob Damgaard Eriksen</t>
  </si>
  <si>
    <t>Kira Sonnichsen Graahede</t>
  </si>
  <si>
    <t>Introduktionsuge 2 - introduktion til klinik 2. rul, semesteruge 11</t>
  </si>
  <si>
    <t>Introduktionsuge 2 - introduktion til klinik, semesteruge 2</t>
  </si>
  <si>
    <t>OBLIGATORISK SUTUR</t>
  </si>
  <si>
    <t>OBLIGATORISK Ur/Onko</t>
  </si>
  <si>
    <t>Liselotte Helmersen</t>
  </si>
  <si>
    <t>OBLIGATORISK FÆRDIGHEDSTRÆNING</t>
  </si>
  <si>
    <t>OBLIGATORISK ULTRALYD</t>
  </si>
  <si>
    <t>Liselotte Helmersen, Bianca Jensen</t>
  </si>
  <si>
    <t>OBLIGATORISK kirurgi</t>
  </si>
  <si>
    <t>Malene/Yoon</t>
  </si>
  <si>
    <t>ur/onko - 3 timer pr hold</t>
  </si>
  <si>
    <t>kirurgi - 3 timer pr hold</t>
  </si>
  <si>
    <t>sutur 1½ time pr hold</t>
  </si>
  <si>
    <t>gris - 1 hel dag pr hold</t>
  </si>
  <si>
    <t>Ultralydskursus - 7 timer pr hold</t>
  </si>
  <si>
    <t>Auditorie til hele semestret</t>
  </si>
  <si>
    <t>E20_03sem</t>
  </si>
  <si>
    <t>TEORETISK UNDERVISNING</t>
  </si>
  <si>
    <t>Casebaserede forelæsninger - holdundervisning</t>
  </si>
  <si>
    <t>Casebaserede forelæsninger, kardiologi</t>
  </si>
  <si>
    <t>Casebaserede forelæsninger, thoraxkirurgi</t>
  </si>
  <si>
    <t>Casebaserede forelæsninger</t>
  </si>
  <si>
    <t>KUN E20</t>
  </si>
  <si>
    <t>OBLIGATORISK tværfaglig temadag</t>
  </si>
  <si>
    <t>Intro</t>
  </si>
  <si>
    <t>Auditorie til halvt semestret</t>
  </si>
  <si>
    <t>Grønne = lokaler er booket</t>
  </si>
  <si>
    <t>Auditorium G206-142, Indgang G, G206, AUH</t>
  </si>
  <si>
    <t>Klinik II (3. sem)</t>
  </si>
  <si>
    <t>MidtSim - IKKE E20</t>
  </si>
  <si>
    <t>Grisekælderen, kirurgisk forskningslab AUH - IKKE E20</t>
  </si>
  <si>
    <t xml:space="preserve">MidtSim </t>
  </si>
  <si>
    <t>MidtSim</t>
  </si>
  <si>
    <t>Holdundervisning - Online</t>
  </si>
  <si>
    <t>Online</t>
  </si>
  <si>
    <t>Inge Madsen,  Jørgen Frank Stigsen, VIA</t>
  </si>
  <si>
    <t>Blackboard</t>
  </si>
  <si>
    <t>Selvstudie, HLK teori</t>
  </si>
  <si>
    <t>Selvstudie</t>
  </si>
  <si>
    <t>?</t>
  </si>
  <si>
    <t>Henrik Wiggers</t>
  </si>
  <si>
    <t>Kent Lodberg Christensen</t>
  </si>
  <si>
    <t>Johannes Schmid</t>
  </si>
  <si>
    <t>Torben Riis Rasmussen</t>
  </si>
  <si>
    <t>Jens Aage Kølsen Petersen</t>
  </si>
  <si>
    <t>Jens Erik Nielsen-Kudsk</t>
  </si>
  <si>
    <t>Kim Munk</t>
  </si>
  <si>
    <t>Sten Wammen ?</t>
  </si>
  <si>
    <t>Aud. Bookes 8-12 til halvt semester - stream</t>
  </si>
  <si>
    <t xml:space="preserve"> </t>
  </si>
  <si>
    <t>Holdundervisning - i alt 12 hold, 2 lokaler pr. hold med plads til  25  - ændret - 1 lokale med plads til ca 20 - samme lokale formiddag og eftermiddag da samme underviser</t>
  </si>
  <si>
    <t>særhold</t>
  </si>
  <si>
    <t>Bartholin 4 (1241-114), AU</t>
  </si>
  <si>
    <t>Bartholin 3 (1241-119), AU</t>
  </si>
  <si>
    <t>Bartholin 2 (1241-125), AU</t>
  </si>
  <si>
    <t>1264-104, AU</t>
  </si>
  <si>
    <t>1264-209, AU</t>
  </si>
  <si>
    <t>1264-310, AU</t>
  </si>
  <si>
    <t>Loftsalen (1266-316) VAB, AU</t>
  </si>
  <si>
    <t>Mikroskopisal 3 (1231-328) AU</t>
  </si>
  <si>
    <t>Auditorium C (1614-076) Tandlægeskolen, AU</t>
  </si>
  <si>
    <t>Konference F291-105, Indgang F, F206, AUH</t>
  </si>
  <si>
    <t>Konference G206-122, Indgang G, G206, AUH</t>
  </si>
  <si>
    <t>Konference G206-124, Indgang G, G206, AUH</t>
  </si>
  <si>
    <t>EKG introduktion</t>
  </si>
  <si>
    <t xml:space="preserve">sammen med 2 semester - herfra udsendes skema til underviserne. </t>
  </si>
  <si>
    <t>Lokaler tjekket og OK</t>
  </si>
  <si>
    <t>Endocarditis, stream med 2 sem</t>
  </si>
  <si>
    <t>Akut ekstremitetsiskæmi, stream med 2 sem</t>
  </si>
  <si>
    <t>Hypertension, stream med 2 sem</t>
  </si>
  <si>
    <t>Pernille Hauschildt</t>
  </si>
  <si>
    <t>Sarkoidose, stream med 2 sem.</t>
  </si>
  <si>
    <t>Interstitielle Lungesygdomme, stream med 2 sem.</t>
  </si>
  <si>
    <t>Tuberkulose, stream med 2 sem.</t>
  </si>
  <si>
    <t>AVNRT, WPW og atrial takykardi, stream med 2. sem.</t>
  </si>
  <si>
    <t>Lungeemboli, stream med 2. sem.</t>
  </si>
  <si>
    <t>Pulmonal hypertension, stream med 2. sem.</t>
  </si>
  <si>
    <t>Pericarditis og tamponade - stream med 32 sem.</t>
  </si>
  <si>
    <t>Medfødte hjertesygdomme hos voksne - stream med 2. sem.</t>
  </si>
  <si>
    <t>Lungetuberkulose - stream med 2. sem.</t>
  </si>
  <si>
    <t>som nu</t>
  </si>
  <si>
    <t>Traumer, stream med 2. sem</t>
  </si>
  <si>
    <t>Lungecancer, stream med 2. sem</t>
  </si>
  <si>
    <t>Esofagus kirurgi, stream med 2. sem.</t>
  </si>
  <si>
    <t>Hans Friis</t>
  </si>
  <si>
    <t>Steen Hvidtfeldt Poulsen</t>
  </si>
  <si>
    <t>Hernier (skal ligge først på dagen, stream med 2 sem.</t>
  </si>
  <si>
    <t>Hjerteklapsygdom - skal ligge efter aortastenose, stream med 2 sem.</t>
  </si>
  <si>
    <t>Aorta-kirurgi, stream med 2. sem</t>
  </si>
  <si>
    <t>Hans Eiskjær</t>
  </si>
  <si>
    <t>Henrik Kjærulf Jensen</t>
  </si>
  <si>
    <t>Forelæsning, Akut og kronisk hjerteinsufficiens, stream med 2 sem</t>
  </si>
  <si>
    <t>Forelæsning Ventrikulær tarkykardi og flimren samt arbelige elektriske hjertesygdomme, stream med 2 sem</t>
  </si>
  <si>
    <t>Lungeabces og empyem - stream med 2. sem.</t>
  </si>
  <si>
    <t>Basal væske og elektrolytbehandling - stream med 2. sem.</t>
  </si>
  <si>
    <t>17 + 4 borde/4 pers.</t>
  </si>
  <si>
    <t>16 + 4 borde/4 pers.</t>
  </si>
  <si>
    <t>Kender ikke lokalet</t>
  </si>
  <si>
    <t>Coronanormering</t>
  </si>
  <si>
    <t>Normal normering</t>
  </si>
  <si>
    <t>Antal studerende</t>
  </si>
  <si>
    <t xml:space="preserve">Yoon Frederiksen, Malene Flensborg Damholdt </t>
  </si>
  <si>
    <t>Introduktion videofeedback,  skriftlig opgave</t>
  </si>
  <si>
    <t>Zoom, se blackboard</t>
  </si>
  <si>
    <t>Se opgave på blackboard, aflever på blackboard</t>
  </si>
  <si>
    <t>VIA, Skejby - aflyst grundet covid19</t>
  </si>
  <si>
    <t>denne gang som en videopræsentation på bb</t>
  </si>
  <si>
    <t>Digital dannelse (kortet 1 time grundet zoom)</t>
  </si>
  <si>
    <t>Kommunikation, kollegial supervision  (Den undersøgende samtale)</t>
  </si>
  <si>
    <t>Kommunikation</t>
  </si>
  <si>
    <t>Kommunikation, kollegial supervision ,Interprofessionalisme og samarbejde</t>
  </si>
  <si>
    <t>Kommunikation, kollegial supervision , Den svære samtale</t>
  </si>
  <si>
    <t>Mia Fogh (au459433@post.au.dk)</t>
  </si>
  <si>
    <t>Lea Kirstine Hansen (leakh@rm.dk</t>
  </si>
  <si>
    <t>Pernille Kjeldsen</t>
  </si>
  <si>
    <t>Jannik Wheler</t>
  </si>
  <si>
    <t>Troels Kjærskov Hansen</t>
  </si>
  <si>
    <t>Peter Nørgaard Kristensen</t>
  </si>
  <si>
    <t>Information om speciale</t>
  </si>
  <si>
    <t>Information om speciale på 4 semester</t>
  </si>
  <si>
    <t>via Zoom, se blackboard</t>
  </si>
  <si>
    <t>Per Høllsberg</t>
  </si>
  <si>
    <t>Journalen, repetition</t>
  </si>
  <si>
    <t>Journalen - repetition</t>
  </si>
  <si>
    <t>Fremover for hhv hold 1-3 og 4-6</t>
  </si>
  <si>
    <t>Besked om at der kun kan være 50 personer er sendt</t>
  </si>
  <si>
    <r>
      <rPr>
        <b/>
        <sz val="11"/>
        <color rgb="FFFF0000"/>
        <rFont val="Helvetica Neue"/>
      </rPr>
      <t>OBS! Kun 50 personer i lokale</t>
    </r>
    <r>
      <rPr>
        <sz val="11"/>
        <color rgb="FFFF0000"/>
        <rFont val="Helvetica Neue"/>
      </rPr>
      <t xml:space="preserve">t </t>
    </r>
    <r>
      <rPr>
        <sz val="11"/>
        <color indexed="8"/>
        <rFont val="Helvetica Neue"/>
      </rPr>
      <t>Auditorie G206-145, Indgang G, G206, AUH - livestream</t>
    </r>
  </si>
  <si>
    <t>VIA, Skejby - aflyst grundet covid20</t>
  </si>
  <si>
    <t>Livestreaming - se blackboard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</si>
</sst>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hh:mm:ss;@"/>
    <numFmt numFmtId="166" formatCode="dd\.mm\.yyyy;@"/>
    <numFmt numFmtId="167" formatCode="m/d/yyyy"/>
  </numFmts>
  <fonts count="28">
    <font>
      <sz val="11"/>
      <color indexed="8"/>
      <name val="Helvetica Neue"/>
    </font>
    <font>
      <sz val="10"/>
      <color indexed="9"/>
      <name val="Helvetica Neue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Helvetica"/>
      <family val="2"/>
    </font>
    <font>
      <sz val="12"/>
      <color indexed="8"/>
      <name val="Arial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b/>
      <sz val="12"/>
      <name val="Arial Bold"/>
    </font>
    <font>
      <b/>
      <sz val="11"/>
      <name val="Helvetica Neue"/>
      <family val="2"/>
    </font>
    <font>
      <b/>
      <sz val="11"/>
      <color indexed="8"/>
      <name val="Helvetica Neue"/>
      <family val="2"/>
    </font>
    <font>
      <sz val="12"/>
      <color rgb="FFFF0000"/>
      <name val="Helvetica"/>
      <family val="2"/>
    </font>
    <font>
      <b/>
      <sz val="11"/>
      <color rgb="FFFF0000"/>
      <name val="Helvetica Neue"/>
      <family val="2"/>
    </font>
    <font>
      <sz val="12"/>
      <color rgb="FFFF0000"/>
      <name val="Arial"/>
      <family val="2"/>
    </font>
    <font>
      <sz val="10"/>
      <color rgb="FFFF0000"/>
      <name val="Helvetica Neue"/>
      <family val="2"/>
    </font>
    <font>
      <sz val="11"/>
      <color rgb="FFFF0000"/>
      <name val="Helvetica Neue"/>
      <family val="2"/>
    </font>
    <font>
      <sz val="12"/>
      <name val="Helvetica"/>
      <family val="2"/>
    </font>
    <font>
      <b/>
      <sz val="12"/>
      <color indexed="8"/>
      <name val="Helvetica"/>
      <family val="2"/>
    </font>
    <font>
      <b/>
      <sz val="36"/>
      <color indexed="8"/>
      <name val="Helvetica"/>
      <family val="2"/>
    </font>
    <font>
      <b/>
      <sz val="12"/>
      <color indexed="8"/>
      <name val="Arial"/>
      <family val="2"/>
    </font>
    <font>
      <sz val="11"/>
      <color rgb="FF000000"/>
      <name val="Helvetica Neue"/>
    </font>
    <font>
      <b/>
      <sz val="11"/>
      <color indexed="8"/>
      <name val="Helvetica Neue"/>
    </font>
    <font>
      <b/>
      <sz val="24"/>
      <color indexed="8"/>
      <name val="Helvetica Neue"/>
    </font>
    <font>
      <sz val="11"/>
      <color rgb="FF000000"/>
      <name val="Times New Roman"/>
      <family val="1"/>
    </font>
    <font>
      <b/>
      <sz val="20"/>
      <color indexed="8"/>
      <name val="Helvetica Neue"/>
    </font>
    <font>
      <b/>
      <sz val="11"/>
      <name val="Helvetica Neue"/>
    </font>
    <font>
      <b/>
      <sz val="11"/>
      <color rgb="FFFF0000"/>
      <name val="Helvetica Neue"/>
    </font>
    <font>
      <sz val="11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4">
    <xf numFmtId="0" fontId="0" fillId="0" borderId="0" applyNumberFormat="0" applyFill="0" applyBorder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</cellStyleXfs>
  <cellXfs count="121">
    <xf numFmtId="0" fontId="0" fillId="0" borderId="0" xfId="0" applyAlignment="1"/>
    <xf numFmtId="165" fontId="0" fillId="0" borderId="0" xfId="0" applyNumberFormat="1" applyAlignment="1"/>
    <xf numFmtId="166" fontId="0" fillId="0" borderId="0" xfId="0" applyNumberFormat="1" applyAlignment="1"/>
    <xf numFmtId="0" fontId="4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0" fillId="0" borderId="0" xfId="0" applyFill="1" applyBorder="1" applyAlignment="1"/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ill="1" applyBorder="1" applyAlignment="1"/>
    <xf numFmtId="49" fontId="0" fillId="0" borderId="0" xfId="0" applyNumberFormat="1" applyBorder="1" applyAlignment="1"/>
    <xf numFmtId="49" fontId="0" fillId="0" borderId="0" xfId="0" applyNumberFormat="1" applyFill="1" applyBorder="1" applyAlignment="1"/>
    <xf numFmtId="49" fontId="0" fillId="0" borderId="0" xfId="0" applyNumberFormat="1" applyAlignment="1"/>
    <xf numFmtId="0" fontId="0" fillId="2" borderId="0" xfId="0" applyFill="1" applyAlignment="1">
      <alignment horizontal="right"/>
    </xf>
    <xf numFmtId="0" fontId="0" fillId="0" borderId="0" xfId="0" applyFill="1" applyAlignment="1"/>
    <xf numFmtId="166" fontId="0" fillId="0" borderId="0" xfId="0" applyNumberFormat="1" applyFill="1" applyAlignment="1"/>
    <xf numFmtId="49" fontId="0" fillId="0" borderId="0" xfId="0" applyNumberFormat="1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166" fontId="4" fillId="0" borderId="0" xfId="0" applyNumberFormat="1" applyFont="1" applyFill="1" applyBorder="1" applyAlignment="1"/>
    <xf numFmtId="164" fontId="0" fillId="0" borderId="0" xfId="0" applyNumberFormat="1" applyAlignment="1"/>
    <xf numFmtId="164" fontId="2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/>
    <xf numFmtId="164" fontId="0" fillId="0" borderId="0" xfId="0" applyNumberFormat="1" applyFill="1" applyAlignment="1"/>
    <xf numFmtId="14" fontId="0" fillId="0" borderId="0" xfId="0" applyNumberFormat="1" applyAlignment="1"/>
    <xf numFmtId="14" fontId="2" fillId="0" borderId="0" xfId="0" applyNumberFormat="1" applyFont="1" applyFill="1" applyBorder="1" applyAlignment="1"/>
    <xf numFmtId="14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/>
    <xf numFmtId="14" fontId="0" fillId="2" borderId="0" xfId="0" applyNumberFormat="1" applyFill="1" applyBorder="1" applyAlignment="1">
      <alignment horizontal="right"/>
    </xf>
    <xf numFmtId="0" fontId="0" fillId="2" borderId="0" xfId="0" applyFill="1" applyAlignment="1"/>
    <xf numFmtId="164" fontId="5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/>
    <xf numFmtId="14" fontId="13" fillId="0" borderId="0" xfId="0" applyNumberFormat="1" applyFont="1" applyFill="1" applyBorder="1" applyAlignment="1"/>
    <xf numFmtId="164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top"/>
    </xf>
    <xf numFmtId="49" fontId="15" fillId="0" borderId="0" xfId="0" applyNumberFormat="1" applyFont="1" applyBorder="1" applyAlignment="1"/>
    <xf numFmtId="49" fontId="15" fillId="0" borderId="0" xfId="0" applyNumberFormat="1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166" fontId="11" fillId="0" borderId="0" xfId="0" applyNumberFormat="1" applyFont="1" applyFill="1" applyBorder="1" applyAlignment="1"/>
    <xf numFmtId="14" fontId="15" fillId="0" borderId="0" xfId="0" applyNumberFormat="1" applyFont="1" applyFill="1" applyBorder="1" applyAlignment="1"/>
    <xf numFmtId="166" fontId="13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/>
    <xf numFmtId="0" fontId="15" fillId="0" borderId="0" xfId="0" applyFont="1" applyFill="1" applyAlignment="1">
      <alignment horizontal="right"/>
    </xf>
    <xf numFmtId="14" fontId="15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6" fontId="15" fillId="0" borderId="0" xfId="0" applyNumberFormat="1" applyFont="1" applyAlignment="1"/>
    <xf numFmtId="14" fontId="15" fillId="0" borderId="0" xfId="0" applyNumberFormat="1" applyFont="1" applyAlignment="1"/>
    <xf numFmtId="164" fontId="15" fillId="0" borderId="0" xfId="0" applyNumberFormat="1" applyFont="1" applyAlignment="1"/>
    <xf numFmtId="49" fontId="15" fillId="0" borderId="0" xfId="0" applyNumberFormat="1" applyFont="1" applyAlignment="1"/>
    <xf numFmtId="166" fontId="15" fillId="0" borderId="0" xfId="0" applyNumberFormat="1" applyFont="1" applyFill="1" applyBorder="1" applyAlignment="1">
      <alignment horizontal="right" vertical="center"/>
    </xf>
    <xf numFmtId="14" fontId="13" fillId="0" borderId="0" xfId="0" applyNumberFormat="1" applyFont="1" applyFill="1" applyBorder="1" applyAlignment="1">
      <alignment horizontal="right" vertical="center"/>
    </xf>
    <xf numFmtId="0" fontId="11" fillId="3" borderId="0" xfId="0" applyNumberFormat="1" applyFont="1" applyFill="1" applyBorder="1" applyAlignment="1">
      <alignment horizontal="left" vertical="center"/>
    </xf>
    <xf numFmtId="14" fontId="15" fillId="3" borderId="0" xfId="0" applyNumberFormat="1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left" vertical="center"/>
    </xf>
    <xf numFmtId="49" fontId="15" fillId="3" borderId="0" xfId="0" applyNumberFormat="1" applyFont="1" applyFill="1" applyBorder="1" applyAlignment="1"/>
    <xf numFmtId="0" fontId="15" fillId="3" borderId="0" xfId="0" applyFont="1" applyFill="1" applyBorder="1" applyAlignment="1"/>
    <xf numFmtId="0" fontId="15" fillId="3" borderId="0" xfId="0" applyFont="1" applyFill="1" applyAlignment="1"/>
    <xf numFmtId="0" fontId="0" fillId="3" borderId="0" xfId="0" applyFill="1" applyAlignment="1"/>
    <xf numFmtId="0" fontId="16" fillId="0" borderId="0" xfId="0" applyNumberFormat="1" applyFont="1" applyFill="1" applyBorder="1" applyAlignment="1">
      <alignment horizontal="left" vertical="center"/>
    </xf>
    <xf numFmtId="166" fontId="10" fillId="4" borderId="0" xfId="0" applyNumberFormat="1" applyFont="1" applyFill="1" applyAlignment="1"/>
    <xf numFmtId="166" fontId="0" fillId="0" borderId="0" xfId="0" applyNumberFormat="1" applyFill="1" applyBorder="1" applyAlignment="1">
      <alignment vertical="center"/>
    </xf>
    <xf numFmtId="0" fontId="0" fillId="5" borderId="0" xfId="0" applyFill="1" applyBorder="1" applyAlignment="1"/>
    <xf numFmtId="167" fontId="2" fillId="0" borderId="0" xfId="0" applyNumberFormat="1" applyFont="1" applyFill="1" applyBorder="1" applyAlignment="1"/>
    <xf numFmtId="49" fontId="0" fillId="7" borderId="0" xfId="0" applyNumberFormat="1" applyFill="1" applyBorder="1" applyAlignment="1"/>
    <xf numFmtId="49" fontId="0" fillId="7" borderId="0" xfId="0" applyNumberFormat="1" applyFill="1" applyAlignment="1"/>
    <xf numFmtId="0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/>
    <xf numFmtId="166" fontId="0" fillId="8" borderId="0" xfId="0" applyNumberFormat="1" applyFill="1" applyAlignment="1"/>
    <xf numFmtId="0" fontId="0" fillId="5" borderId="0" xfId="0" applyFill="1" applyAlignment="1"/>
    <xf numFmtId="167" fontId="0" fillId="0" borderId="0" xfId="0" applyNumberFormat="1" applyFill="1" applyBorder="1" applyAlignment="1"/>
    <xf numFmtId="166" fontId="6" fillId="0" borderId="0" xfId="3" applyNumberFormat="1" applyFill="1" applyBorder="1" applyAlignment="1"/>
    <xf numFmtId="0" fontId="4" fillId="6" borderId="0" xfId="0" applyNumberFormat="1" applyFont="1" applyFill="1" applyBorder="1" applyAlignment="1">
      <alignment horizontal="left" vertical="center"/>
    </xf>
    <xf numFmtId="0" fontId="17" fillId="9" borderId="0" xfId="0" applyNumberFormat="1" applyFont="1" applyFill="1" applyBorder="1" applyAlignment="1">
      <alignment horizontal="left" vertical="center"/>
    </xf>
    <xf numFmtId="164" fontId="19" fillId="9" borderId="0" xfId="0" applyNumberFormat="1" applyFont="1" applyFill="1" applyBorder="1" applyAlignment="1"/>
    <xf numFmtId="167" fontId="19" fillId="9" borderId="0" xfId="0" applyNumberFormat="1" applyFont="1" applyFill="1" applyBorder="1" applyAlignment="1">
      <alignment horizontal="right" vertical="center"/>
    </xf>
    <xf numFmtId="49" fontId="19" fillId="9" borderId="0" xfId="0" applyNumberFormat="1" applyFont="1" applyFill="1" applyBorder="1" applyAlignment="1"/>
    <xf numFmtId="49" fontId="21" fillId="9" borderId="0" xfId="0" applyNumberFormat="1" applyFont="1" applyFill="1" applyBorder="1" applyAlignment="1"/>
    <xf numFmtId="0" fontId="21" fillId="9" borderId="0" xfId="0" applyFont="1" applyFill="1" applyBorder="1" applyAlignment="1"/>
    <xf numFmtId="0" fontId="0" fillId="9" borderId="0" xfId="0" applyFill="1" applyAlignment="1"/>
    <xf numFmtId="0" fontId="21" fillId="9" borderId="0" xfId="0" applyFont="1" applyFill="1" applyAlignment="1"/>
    <xf numFmtId="166" fontId="19" fillId="9" borderId="0" xfId="0" applyNumberFormat="1" applyFont="1" applyFill="1" applyBorder="1" applyAlignment="1">
      <alignment horizontal="right" vertical="center"/>
    </xf>
    <xf numFmtId="166" fontId="0" fillId="9" borderId="0" xfId="0" applyNumberFormat="1" applyFill="1" applyAlignment="1"/>
    <xf numFmtId="14" fontId="2" fillId="9" borderId="0" xfId="0" applyNumberFormat="1" applyFont="1" applyFill="1" applyBorder="1" applyAlignment="1">
      <alignment horizontal="right" vertical="center"/>
    </xf>
    <xf numFmtId="49" fontId="22" fillId="4" borderId="0" xfId="0" applyNumberFormat="1" applyFont="1" applyFill="1" applyBorder="1" applyAlignment="1"/>
    <xf numFmtId="167" fontId="0" fillId="0" borderId="0" xfId="0" applyNumberFormat="1" applyFill="1" applyAlignment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Alignment="1"/>
    <xf numFmtId="0" fontId="4" fillId="2" borderId="0" xfId="0" applyNumberFormat="1" applyFont="1" applyFill="1" applyBorder="1" applyAlignment="1">
      <alignment horizontal="left" vertical="center"/>
    </xf>
    <xf numFmtId="49" fontId="0" fillId="5" borderId="0" xfId="0" applyNumberFormat="1" applyFill="1" applyBorder="1" applyAlignment="1"/>
    <xf numFmtId="14" fontId="2" fillId="5" borderId="0" xfId="0" applyNumberFormat="1" applyFont="1" applyFill="1" applyBorder="1" applyAlignment="1">
      <alignment horizontal="right" vertical="center"/>
    </xf>
    <xf numFmtId="166" fontId="0" fillId="4" borderId="0" xfId="0" applyNumberFormat="1" applyFill="1" applyAlignment="1"/>
    <xf numFmtId="49" fontId="0" fillId="6" borderId="0" xfId="0" applyNumberFormat="1" applyFill="1" applyBorder="1" applyAlignment="1"/>
    <xf numFmtId="166" fontId="10" fillId="0" borderId="0" xfId="0" applyNumberFormat="1" applyFont="1" applyFill="1" applyAlignment="1"/>
    <xf numFmtId="49" fontId="0" fillId="3" borderId="0" xfId="0" applyNumberFormat="1" applyFill="1" applyBorder="1" applyAlignment="1"/>
    <xf numFmtId="0" fontId="23" fillId="4" borderId="0" xfId="0" applyFont="1" applyFill="1" applyAlignment="1"/>
    <xf numFmtId="49" fontId="0" fillId="4" borderId="0" xfId="0" applyNumberFormat="1" applyFill="1" applyBorder="1" applyAlignment="1"/>
    <xf numFmtId="49" fontId="24" fillId="4" borderId="0" xfId="0" applyNumberFormat="1" applyFont="1" applyFill="1" applyBorder="1" applyAlignment="1"/>
    <xf numFmtId="0" fontId="0" fillId="4" borderId="0" xfId="0" applyFill="1" applyBorder="1" applyAlignment="1"/>
    <xf numFmtId="0" fontId="0" fillId="3" borderId="0" xfId="0" applyFill="1" applyBorder="1" applyAlignment="1"/>
    <xf numFmtId="49" fontId="25" fillId="2" borderId="4" xfId="0" applyNumberFormat="1" applyFont="1" applyFill="1" applyBorder="1" applyAlignment="1">
      <alignment horizontal="center" vertical="center" wrapText="1"/>
    </xf>
    <xf numFmtId="0" fontId="0" fillId="10" borderId="0" xfId="0" applyFill="1" applyBorder="1" applyAlignment="1"/>
    <xf numFmtId="49" fontId="26" fillId="4" borderId="0" xfId="0" applyNumberFormat="1" applyFont="1" applyFill="1" applyBorder="1" applyAlignment="1"/>
  </cellXfs>
  <cellStyles count="4">
    <cellStyle name="Besøgt link" xfId="2" builtinId="9" hidden="1"/>
    <cellStyle name="Link" xfId="1" builtinId="8" hidden="1"/>
    <cellStyle name="Link" xfId="3" builtinId="8"/>
    <cellStyle name="Normal" xfId="0" builtinId="0"/>
  </cellStyles>
  <dxfs count="7"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164" formatCode="[$-F400]h:mm:ss\ AM/PM"/>
      <alignment horizontal="general" vertical="bottom" textRotation="0" wrapText="0" indent="0" justifyLastLine="0" shrinkToFit="0" readingOrder="0"/>
    </dxf>
    <dxf>
      <numFmt numFmtId="164" formatCode="[$-F400]h:mm:ss\ AM/PM"/>
      <alignment horizontal="general" vertical="bottom" textRotation="0" wrapText="0" indent="0" justifyLastLine="0" shrinkToFit="0" readingOrder="0"/>
    </dxf>
    <dxf>
      <numFmt numFmtId="167" formatCode="m/d/yyyy"/>
      <alignment horizontal="general" vertical="bottom" textRotation="0" wrapText="0" indent="0" justifyLastLine="0" shrinkToFit="0" readingOrder="0"/>
    </dxf>
    <dxf>
      <numFmt numFmtId="166" formatCode="dd\.mm\.yyyy;@"/>
      <alignment horizontal="general" vertical="bottom" textRotation="0" wrapText="0" indent="0" justifyLastLine="0" shrinkToFit="0" readingOrder="0"/>
    </dxf>
    <dxf>
      <border outline="0">
        <bottom style="thick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000099"/>
      <rgbColor rgb="0019191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9</xdr:row>
          <xdr:rowOff>0</xdr:rowOff>
        </xdr:from>
        <xdr:to>
          <xdr:col>19</xdr:col>
          <xdr:colOff>514350</xdr:colOff>
          <xdr:row>12</xdr:row>
          <xdr:rowOff>95250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Opret iCal fil</a:t>
              </a:r>
            </a:p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og upload til hjemmeside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13</xdr:row>
          <xdr:rowOff>76200</xdr:rowOff>
        </xdr:from>
        <xdr:to>
          <xdr:col>19</xdr:col>
          <xdr:colOff>514350</xdr:colOff>
          <xdr:row>16</xdr:row>
          <xdr:rowOff>171450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Kontroller Data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R426" totalsRowShown="0" headerRowBorderDxfId="6">
  <autoFilter ref="A1:R426"/>
  <tableColumns count="18">
    <tableColumn id="1" name="Fag"/>
    <tableColumn id="2" name="Navn" dataDxfId="5"/>
    <tableColumn id="3" name="Start Dato" dataDxfId="4"/>
    <tableColumn id="4" name="Start Tid" dataDxfId="3"/>
    <tableColumn id="5" name="Slut Tid" dataDxfId="2"/>
    <tableColumn id="6" name="Slut Dato (optional)"/>
    <tableColumn id="7" name="Beskrivelse"/>
    <tableColumn id="8" name="Lokation" dataDxfId="1"/>
    <tableColumn id="9" name="Dette er for hold # (fx 1-8 eller 1)" dataDxfId="0"/>
    <tableColumn id="10" name="Underviser"/>
    <tableColumn id="11" name="Afd."/>
    <tableColumn id="12" name="Tom 1"/>
    <tableColumn id="18" name="Tom 2"/>
    <tableColumn id="17" name="Tom 3"/>
    <tableColumn id="16" name="Overlaps kontrol (kan ikke flyttes)"/>
    <tableColumn id="13" name="Kal uge"/>
    <tableColumn id="14" name="Sem uge"/>
    <tableColumn id="15" name="Uge da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>
    <pageSetUpPr fitToPage="1"/>
  </sheetPr>
  <dimension ref="A1:Z513"/>
  <sheetViews>
    <sheetView tabSelected="1" topLeftCell="F1" zoomScale="92" zoomScaleNormal="80" zoomScalePageLayoutView="70" workbookViewId="0">
      <pane ySplit="1" topLeftCell="A2" activePane="bottomLeft" state="frozen"/>
      <selection pane="bottomLeft" activeCell="D224" sqref="D224"/>
    </sheetView>
  </sheetViews>
  <sheetFormatPr defaultColWidth="8.75" defaultRowHeight="14.25" outlineLevelCol="1"/>
  <cols>
    <col min="1" max="1" width="21.25" customWidth="1"/>
    <col min="2" max="2" width="48.75" style="2" customWidth="1"/>
    <col min="3" max="3" width="12.75" style="1" customWidth="1"/>
    <col min="4" max="4" width="11.25" style="1" customWidth="1"/>
    <col min="5" max="5" width="13.25" style="2" customWidth="1"/>
    <col min="6" max="6" width="7" customWidth="1"/>
    <col min="7" max="7" width="26.75" customWidth="1"/>
    <col min="8" max="8" width="54.625" style="13" bestFit="1" customWidth="1"/>
    <col min="9" max="9" width="12.75" style="13" customWidth="1" outlineLevel="1"/>
    <col min="10" max="10" width="14.75" customWidth="1" outlineLevel="1"/>
    <col min="11" max="11" width="8.25" customWidth="1" outlineLevel="1"/>
    <col min="12" max="15" width="5.75" customWidth="1" outlineLevel="1"/>
    <col min="16" max="17" width="6" customWidth="1" outlineLevel="1"/>
    <col min="18" max="18" width="6.25" customWidth="1" outlineLevel="1"/>
    <col min="19" max="19" width="26.5" customWidth="1" outlineLevel="1"/>
    <col min="20" max="20" width="21.25" customWidth="1" outlineLevel="1"/>
    <col min="21" max="21" width="8.75" customWidth="1" outlineLevel="1"/>
    <col min="22" max="22" width="11.875" bestFit="1" customWidth="1"/>
    <col min="23" max="23" width="12" bestFit="1" customWidth="1"/>
    <col min="24" max="24" width="11.875" bestFit="1" customWidth="1"/>
  </cols>
  <sheetData>
    <row r="1" spans="1:24" ht="60" customHeight="1" thickBot="1">
      <c r="A1" s="76" t="s">
        <v>3</v>
      </c>
      <c r="B1" s="76" t="s">
        <v>4</v>
      </c>
      <c r="C1" s="77" t="s">
        <v>5</v>
      </c>
      <c r="D1" s="78" t="s">
        <v>6</v>
      </c>
      <c r="E1" s="78" t="s">
        <v>41</v>
      </c>
      <c r="F1" s="77" t="s">
        <v>7</v>
      </c>
      <c r="G1" s="82" t="s">
        <v>8</v>
      </c>
      <c r="H1" s="81" t="s">
        <v>9</v>
      </c>
      <c r="I1" s="79" t="s">
        <v>1</v>
      </c>
      <c r="J1" s="83" t="s">
        <v>10</v>
      </c>
      <c r="K1" s="80" t="s">
        <v>11</v>
      </c>
      <c r="L1" s="84" t="s">
        <v>12</v>
      </c>
      <c r="M1" s="80" t="s">
        <v>13</v>
      </c>
      <c r="N1" s="80" t="s">
        <v>14</v>
      </c>
      <c r="O1" s="80" t="s">
        <v>15</v>
      </c>
      <c r="P1" s="80" t="s">
        <v>16</v>
      </c>
      <c r="Q1" s="80" t="s">
        <v>17</v>
      </c>
      <c r="R1" s="80" t="s">
        <v>18</v>
      </c>
      <c r="S1" t="s">
        <v>21</v>
      </c>
      <c r="T1" s="14" t="s">
        <v>0</v>
      </c>
      <c r="V1" s="118" t="s">
        <v>179</v>
      </c>
      <c r="W1" s="118" t="s">
        <v>178</v>
      </c>
      <c r="X1" s="118" t="s">
        <v>177</v>
      </c>
    </row>
    <row r="2" spans="1:24" ht="15" thickTop="1">
      <c r="B2" s="2" t="s">
        <v>26</v>
      </c>
      <c r="C2" s="27"/>
      <c r="D2" s="21"/>
      <c r="E2" s="21"/>
      <c r="I2" s="12"/>
      <c r="J2" s="15"/>
      <c r="K2" s="15"/>
      <c r="L2" s="15"/>
      <c r="M2" s="15"/>
      <c r="N2" s="15"/>
      <c r="P2" s="15"/>
      <c r="Q2" s="15"/>
      <c r="S2" s="5" t="s">
        <v>22</v>
      </c>
      <c r="T2" s="18">
        <v>1</v>
      </c>
      <c r="V2" s="15"/>
      <c r="W2" s="15"/>
      <c r="X2" s="15"/>
    </row>
    <row r="3" spans="1:24" ht="15">
      <c r="B3" s="2" t="str">
        <f>"Hold " &amp; Table1[[#This Row],[Dette er for hold '# (fx 1-8 eller 1)]] &amp; " " &amp; Table1[[#This Row],[Beskrivelse]]</f>
        <v>Hold 1-6 Uge 5, dag 1 = mandag i uge 5</v>
      </c>
      <c r="C3" s="27">
        <f>IF(Table1[[#This Row],[Navn]]&lt;&gt;"",DATE($T$7, 1, -2) - WEEKDAY(DATE($T$7, 1, 3)) +Table1[[#This Row],[Kal uge]]* 7+Table1[[#This Row],[Uge dag]]-1,"")</f>
        <v>43857</v>
      </c>
      <c r="D3" s="21">
        <v>0.625</v>
      </c>
      <c r="E3" s="21">
        <v>0.66666666666666663</v>
      </c>
      <c r="G3" t="s">
        <v>27</v>
      </c>
      <c r="H3" s="13" t="s">
        <v>65</v>
      </c>
      <c r="I3" s="95" t="s">
        <v>74</v>
      </c>
      <c r="P3">
        <v>5</v>
      </c>
      <c r="R3">
        <v>1</v>
      </c>
      <c r="S3" s="5" t="s">
        <v>23</v>
      </c>
      <c r="T3" s="18">
        <v>6</v>
      </c>
    </row>
    <row r="4" spans="1:24" ht="15">
      <c r="B4" s="2" t="str">
        <f>"Hold " &amp; Table1[[#This Row],[Dette er for hold '# (fx 1-8 eller 1)]] &amp; " " &amp; Table1[[#This Row],[Beskrivelse]]</f>
        <v>Hold 1-6 Uge 5, dag 2 = tirsdag i uge 5</v>
      </c>
      <c r="C4" s="27">
        <f>IF(Table1[[#This Row],[Navn]]&lt;&gt;"",DATE($T$7, 1, -2) - WEEKDAY(DATE($T$7, 1, 3)) +Table1[[#This Row],[Kal uge]]* 7+Table1[[#This Row],[Uge dag]]-1,"")</f>
        <v>43858</v>
      </c>
      <c r="D4" s="21">
        <f>D3</f>
        <v>0.625</v>
      </c>
      <c r="E4" s="21">
        <f>E3</f>
        <v>0.66666666666666663</v>
      </c>
      <c r="G4" t="s">
        <v>28</v>
      </c>
      <c r="H4" s="13" t="str">
        <f>H3</f>
        <v>Aud. A, Indgang G6, DNU</v>
      </c>
      <c r="I4" s="95" t="s">
        <v>74</v>
      </c>
      <c r="P4">
        <v>5</v>
      </c>
      <c r="R4">
        <v>2</v>
      </c>
      <c r="S4" s="6" t="s">
        <v>24</v>
      </c>
      <c r="T4" s="19" t="s">
        <v>95</v>
      </c>
    </row>
    <row r="5" spans="1:24" ht="15">
      <c r="B5" s="2" t="str">
        <f>"Hold " &amp; Table1[[#This Row],[Dette er for hold '# (fx 1-8 eller 1)]] &amp; " " &amp; Table1[[#This Row],[Beskrivelse]]</f>
        <v>Hold 1-6 Uge 5, dag 3 = onsdag i uge 5</v>
      </c>
      <c r="C5" s="27">
        <f>IF(Table1[[#This Row],[Navn]]&lt;&gt;"",DATE($T$7, 1, -2) - WEEKDAY(DATE($T$7, 1, 3)) +Table1[[#This Row],[Kal uge]]* 7+Table1[[#This Row],[Uge dag]]-1,"")</f>
        <v>43859</v>
      </c>
      <c r="D5" s="21">
        <f t="shared" ref="D5:E7" si="0">D4</f>
        <v>0.625</v>
      </c>
      <c r="E5" s="21">
        <f t="shared" si="0"/>
        <v>0.66666666666666663</v>
      </c>
      <c r="G5" t="s">
        <v>29</v>
      </c>
      <c r="H5" s="13" t="str">
        <f t="shared" ref="H5:H7" si="1">H4</f>
        <v>Aud. A, Indgang G6, DNU</v>
      </c>
      <c r="I5" s="95" t="s">
        <v>74</v>
      </c>
      <c r="P5">
        <v>5</v>
      </c>
      <c r="R5">
        <v>3</v>
      </c>
      <c r="S5" s="6" t="s">
        <v>25</v>
      </c>
      <c r="T5" s="19" t="s">
        <v>66</v>
      </c>
    </row>
    <row r="6" spans="1:24" ht="15">
      <c r="B6" s="2" t="str">
        <f>"Hold " &amp; Table1[[#This Row],[Dette er for hold '# (fx 1-8 eller 1)]] &amp; " " &amp; Table1[[#This Row],[Beskrivelse]]</f>
        <v>Hold 1-6 Uge 5, dag 4 = torsdag i uge 5</v>
      </c>
      <c r="C6" s="27">
        <f>IF(Table1[[#This Row],[Navn]]&lt;&gt;"",DATE($T$7, 1, -2) - WEEKDAY(DATE($T$7, 1, 3)) +Table1[[#This Row],[Kal uge]]* 7+Table1[[#This Row],[Uge dag]]-1,"")</f>
        <v>43860</v>
      </c>
      <c r="D6" s="21">
        <f t="shared" si="0"/>
        <v>0.625</v>
      </c>
      <c r="E6" s="21">
        <f t="shared" si="0"/>
        <v>0.66666666666666663</v>
      </c>
      <c r="G6" t="s">
        <v>30</v>
      </c>
      <c r="H6" s="13" t="str">
        <f t="shared" si="1"/>
        <v>Aud. A, Indgang G6, DNU</v>
      </c>
      <c r="I6" s="95" t="s">
        <v>74</v>
      </c>
      <c r="P6">
        <v>5</v>
      </c>
      <c r="R6">
        <v>4</v>
      </c>
      <c r="S6" s="6" t="s">
        <v>19</v>
      </c>
      <c r="T6" s="33">
        <v>44067</v>
      </c>
    </row>
    <row r="7" spans="1:24" ht="15">
      <c r="B7" s="2" t="str">
        <f>"Hold " &amp; Table1[[#This Row],[Dette er for hold '# (fx 1-8 eller 1)]] &amp; " " &amp; Table1[[#This Row],[Beskrivelse]]</f>
        <v>Hold 1-6 Uge 5, dag 5 = fredag i uge 5</v>
      </c>
      <c r="C7" s="27">
        <f>IF(Table1[[#This Row],[Navn]]&lt;&gt;"",DATE($T$7, 1, -2) - WEEKDAY(DATE($T$7, 1, 3)) +Table1[[#This Row],[Kal uge]]* 7+Table1[[#This Row],[Uge dag]]-1,"")</f>
        <v>43861</v>
      </c>
      <c r="D7" s="21">
        <f t="shared" si="0"/>
        <v>0.625</v>
      </c>
      <c r="E7" s="21">
        <f t="shared" si="0"/>
        <v>0.66666666666666663</v>
      </c>
      <c r="G7" t="s">
        <v>31</v>
      </c>
      <c r="H7" s="13" t="str">
        <f t="shared" si="1"/>
        <v>Aud. A, Indgang G6, DNU</v>
      </c>
      <c r="I7" s="95" t="s">
        <v>74</v>
      </c>
      <c r="P7">
        <v>5</v>
      </c>
      <c r="R7">
        <v>5</v>
      </c>
      <c r="S7" s="6" t="s">
        <v>20</v>
      </c>
      <c r="T7" s="34">
        <v>2020</v>
      </c>
    </row>
    <row r="8" spans="1:24" ht="15">
      <c r="A8" s="3"/>
      <c r="B8" s="10"/>
      <c r="C8" s="28"/>
      <c r="D8" s="22"/>
      <c r="E8" s="22"/>
      <c r="F8" s="9"/>
      <c r="G8" s="8"/>
      <c r="H8" s="11"/>
      <c r="I8" s="12"/>
      <c r="J8" s="15"/>
      <c r="K8" s="15"/>
      <c r="L8" s="15"/>
      <c r="M8" s="15"/>
      <c r="N8" s="15"/>
      <c r="P8" s="15"/>
      <c r="Q8" s="15"/>
      <c r="V8" s="15"/>
      <c r="W8" s="15"/>
      <c r="X8" s="15"/>
    </row>
    <row r="9" spans="1:24" ht="15.75">
      <c r="A9" s="37"/>
      <c r="B9" s="38"/>
      <c r="C9" s="39"/>
      <c r="D9" s="40"/>
      <c r="E9" s="40"/>
      <c r="F9" s="41"/>
      <c r="G9" s="42"/>
      <c r="H9" s="43"/>
      <c r="I9" s="44"/>
      <c r="J9" s="45"/>
      <c r="K9" s="45"/>
      <c r="L9" s="45"/>
      <c r="M9" s="45"/>
      <c r="N9" s="45"/>
      <c r="P9" s="45"/>
      <c r="Q9" s="45"/>
      <c r="R9" s="46"/>
      <c r="V9" s="45"/>
      <c r="W9" s="45"/>
      <c r="X9" s="45"/>
    </row>
    <row r="10" spans="1:24" ht="15">
      <c r="A10" s="37"/>
      <c r="B10" s="47" t="s">
        <v>61</v>
      </c>
      <c r="C10" s="48"/>
      <c r="D10" s="40"/>
      <c r="E10" s="40"/>
      <c r="F10" s="49"/>
      <c r="G10" s="41"/>
      <c r="H10" s="50"/>
      <c r="I10" s="43"/>
      <c r="J10" s="51"/>
      <c r="K10" s="51"/>
      <c r="L10" s="51"/>
      <c r="M10" s="51"/>
      <c r="N10" s="51"/>
      <c r="P10" s="51"/>
      <c r="Q10" s="51"/>
      <c r="R10" s="46"/>
      <c r="V10" s="51"/>
      <c r="W10" s="51"/>
      <c r="X10" s="51"/>
    </row>
    <row r="11" spans="1:24" ht="15">
      <c r="A11" s="37"/>
      <c r="B11" s="47" t="s">
        <v>59</v>
      </c>
      <c r="C11" s="48"/>
      <c r="D11" s="40"/>
      <c r="E11" s="40"/>
      <c r="F11" s="49"/>
      <c r="G11" s="41"/>
      <c r="H11" s="50"/>
      <c r="I11" s="43"/>
      <c r="J11" s="51"/>
      <c r="K11" s="51"/>
      <c r="L11" s="51"/>
      <c r="M11" s="51"/>
      <c r="N11" s="51"/>
      <c r="P11" s="51"/>
      <c r="Q11" s="51"/>
      <c r="R11" s="46"/>
      <c r="V11" s="51"/>
      <c r="W11" s="51"/>
      <c r="X11" s="51"/>
    </row>
    <row r="12" spans="1:24" ht="15">
      <c r="A12" s="37"/>
      <c r="B12" s="37" t="s">
        <v>60</v>
      </c>
      <c r="C12" s="52"/>
      <c r="D12" s="53"/>
      <c r="E12" s="53"/>
      <c r="F12" s="49"/>
      <c r="G12" s="41"/>
      <c r="H12" s="41"/>
      <c r="I12" s="43"/>
      <c r="J12" s="46"/>
      <c r="K12" s="46"/>
      <c r="L12" s="46"/>
      <c r="M12" s="46"/>
      <c r="N12" s="46"/>
      <c r="P12" s="46"/>
      <c r="Q12" s="46"/>
      <c r="R12" s="46"/>
      <c r="V12" s="46"/>
      <c r="W12" s="46"/>
      <c r="X12" s="46"/>
    </row>
    <row r="13" spans="1:24" ht="15">
      <c r="A13" s="37"/>
      <c r="B13" s="37" t="s">
        <v>64</v>
      </c>
      <c r="C13" s="52"/>
      <c r="D13" s="53"/>
      <c r="E13" s="53"/>
      <c r="F13" s="49"/>
      <c r="G13" s="41"/>
      <c r="H13" s="41"/>
      <c r="I13" s="43"/>
      <c r="J13" s="46"/>
      <c r="K13" s="46"/>
      <c r="L13" s="46"/>
      <c r="M13" s="46"/>
      <c r="N13" s="46"/>
      <c r="P13" s="46"/>
      <c r="Q13" s="46"/>
      <c r="R13" s="46"/>
      <c r="V13" s="46"/>
      <c r="W13" s="46"/>
      <c r="X13" s="46"/>
    </row>
    <row r="14" spans="1:24">
      <c r="A14" s="46"/>
      <c r="B14" s="54"/>
      <c r="C14" s="55"/>
      <c r="D14" s="56"/>
      <c r="E14" s="56"/>
      <c r="F14" s="46"/>
      <c r="G14" s="46"/>
      <c r="H14" s="57"/>
      <c r="I14" s="43"/>
      <c r="J14" s="46"/>
      <c r="K14" s="46"/>
      <c r="L14" s="46"/>
      <c r="M14" s="46"/>
      <c r="N14" s="46"/>
      <c r="P14" s="46"/>
      <c r="Q14" s="46"/>
      <c r="R14" s="46"/>
      <c r="V14" s="46"/>
      <c r="W14" s="46"/>
      <c r="X14" s="46"/>
    </row>
    <row r="15" spans="1:24" ht="15">
      <c r="A15" s="37"/>
      <c r="B15" s="58" t="s">
        <v>62</v>
      </c>
      <c r="C15" s="59"/>
      <c r="D15" s="53"/>
      <c r="E15" s="53"/>
      <c r="F15" s="41"/>
      <c r="G15" s="41"/>
      <c r="H15" s="43"/>
      <c r="I15" s="43"/>
      <c r="J15" s="46"/>
      <c r="K15" s="46"/>
      <c r="L15" s="46"/>
      <c r="M15" s="46"/>
      <c r="N15" s="46"/>
      <c r="P15" s="46"/>
      <c r="Q15" s="46"/>
      <c r="R15" s="46"/>
      <c r="V15" s="46"/>
      <c r="W15" s="46"/>
      <c r="X15" s="46"/>
    </row>
    <row r="16" spans="1:24" ht="15">
      <c r="A16" s="37"/>
      <c r="B16" s="47"/>
      <c r="C16" s="48"/>
      <c r="D16" s="40"/>
      <c r="E16" s="40"/>
      <c r="F16" s="49"/>
      <c r="G16" s="41"/>
      <c r="H16" s="50"/>
      <c r="I16" s="43"/>
      <c r="J16" s="46"/>
      <c r="K16" s="46"/>
      <c r="L16" s="46"/>
      <c r="M16" s="46"/>
      <c r="N16" s="46"/>
      <c r="P16" s="46"/>
      <c r="Q16" s="46"/>
      <c r="R16" s="46"/>
      <c r="V16" s="46"/>
      <c r="W16" s="46"/>
      <c r="X16" s="46"/>
    </row>
    <row r="17" spans="1:26" ht="15">
      <c r="A17" s="37"/>
      <c r="B17" s="47"/>
      <c r="C17" s="48"/>
      <c r="D17" s="40"/>
      <c r="E17" s="40"/>
      <c r="F17" s="49"/>
      <c r="G17" s="41"/>
      <c r="H17" s="50"/>
      <c r="I17" s="43"/>
      <c r="J17" s="46"/>
      <c r="K17" s="46"/>
      <c r="L17" s="46"/>
      <c r="M17" s="46"/>
      <c r="N17" s="46"/>
      <c r="P17" s="46"/>
      <c r="Q17" s="46"/>
      <c r="R17" s="46"/>
      <c r="V17" s="46"/>
      <c r="W17" s="46"/>
      <c r="X17" s="46"/>
    </row>
    <row r="18" spans="1:26" s="68" customFormat="1" ht="15">
      <c r="A18" s="60"/>
      <c r="B18" s="60"/>
      <c r="C18" s="61"/>
      <c r="D18" s="62"/>
      <c r="E18" s="62"/>
      <c r="F18" s="63"/>
      <c r="G18" s="64"/>
      <c r="H18" s="64"/>
      <c r="I18" s="65"/>
      <c r="J18" s="66"/>
      <c r="K18" s="66"/>
      <c r="L18" s="66"/>
      <c r="M18" s="66"/>
      <c r="N18" s="66"/>
      <c r="O18"/>
      <c r="P18" s="66"/>
      <c r="Q18" s="66"/>
      <c r="R18" s="67"/>
      <c r="V18" s="66"/>
      <c r="W18" s="66"/>
      <c r="X18" s="66"/>
    </row>
    <row r="19" spans="1:26" ht="15">
      <c r="A19" s="3"/>
      <c r="B19" s="20"/>
      <c r="C19" s="29"/>
      <c r="D19" s="35"/>
      <c r="E19" s="22"/>
      <c r="F19" s="4"/>
      <c r="G19" s="7"/>
      <c r="H19" s="36"/>
      <c r="I19" s="11"/>
      <c r="J19" s="6"/>
      <c r="K19" s="6"/>
      <c r="L19" s="6"/>
      <c r="M19" s="6"/>
      <c r="N19" s="6"/>
      <c r="P19" s="6"/>
      <c r="Q19" s="6"/>
      <c r="V19" s="6"/>
      <c r="W19" s="6"/>
      <c r="X19" s="6"/>
    </row>
    <row r="20" spans="1:26" ht="45">
      <c r="A20" s="3"/>
      <c r="B20" s="85" t="s">
        <v>107</v>
      </c>
      <c r="C20" s="29"/>
      <c r="D20" s="35"/>
      <c r="E20" s="22"/>
      <c r="F20" s="4"/>
      <c r="G20" s="7"/>
      <c r="H20" s="85" t="s">
        <v>67</v>
      </c>
      <c r="I20" s="11"/>
      <c r="J20" s="6"/>
      <c r="K20" s="6"/>
      <c r="L20" s="6"/>
      <c r="M20" s="6"/>
      <c r="N20" s="6"/>
      <c r="P20" s="6"/>
      <c r="Q20" s="6"/>
      <c r="V20" s="6"/>
      <c r="W20" s="6"/>
      <c r="X20" s="6"/>
    </row>
    <row r="21" spans="1:26" ht="15">
      <c r="A21" s="69"/>
      <c r="B21" s="20"/>
      <c r="C21" s="29"/>
      <c r="D21" s="35"/>
      <c r="E21" s="22"/>
      <c r="F21" s="4"/>
      <c r="G21" s="7"/>
      <c r="H21" s="36"/>
      <c r="I21" s="11"/>
      <c r="J21" s="6"/>
      <c r="K21" s="6"/>
      <c r="L21" s="6"/>
      <c r="M21" s="6"/>
      <c r="N21" s="6"/>
      <c r="P21" s="6"/>
      <c r="Q21" s="6"/>
      <c r="V21" s="6"/>
      <c r="W21" s="6"/>
      <c r="X21" s="6"/>
    </row>
    <row r="22" spans="1:26" ht="15">
      <c r="A22" s="69"/>
      <c r="B22" s="89" t="s">
        <v>34</v>
      </c>
      <c r="C22" s="88"/>
      <c r="D22" s="35"/>
      <c r="E22" s="22"/>
      <c r="F22" s="4"/>
      <c r="G22" s="7"/>
      <c r="H22" s="36"/>
      <c r="I22" s="11"/>
      <c r="J22" s="6"/>
      <c r="K22" s="6"/>
      <c r="L22" s="6"/>
      <c r="M22" s="6"/>
      <c r="N22" s="6"/>
      <c r="P22" s="6"/>
      <c r="Q22" s="6"/>
      <c r="V22" s="6"/>
      <c r="W22" s="6"/>
      <c r="X22" s="6"/>
    </row>
    <row r="23" spans="1:26" ht="15">
      <c r="A23" s="3"/>
      <c r="B23" s="89" t="s">
        <v>35</v>
      </c>
      <c r="C23" s="29"/>
      <c r="D23" s="35"/>
      <c r="E23" s="22"/>
      <c r="F23" s="4"/>
      <c r="G23" s="7"/>
      <c r="H23" s="36"/>
      <c r="I23" s="11"/>
      <c r="J23" s="6"/>
      <c r="K23" s="6"/>
      <c r="L23" s="6"/>
      <c r="M23" s="6"/>
      <c r="N23" s="6"/>
      <c r="P23" s="6"/>
      <c r="Q23" s="6"/>
      <c r="V23" s="6"/>
      <c r="W23" s="6"/>
      <c r="X23" s="6"/>
    </row>
    <row r="24" spans="1:26" ht="15">
      <c r="A24" s="3"/>
      <c r="B24" s="89" t="s">
        <v>32</v>
      </c>
      <c r="C24" s="29"/>
      <c r="D24" s="35"/>
      <c r="E24" s="22"/>
      <c r="F24" s="4"/>
      <c r="G24" s="7"/>
      <c r="H24" s="36"/>
      <c r="I24" s="12"/>
      <c r="J24" s="6"/>
      <c r="K24" s="6"/>
      <c r="L24" s="6"/>
      <c r="M24" s="6"/>
      <c r="N24" s="6"/>
      <c r="P24" s="6"/>
      <c r="Q24" s="6"/>
      <c r="V24" s="6"/>
      <c r="W24" s="6"/>
      <c r="X24" s="6"/>
    </row>
    <row r="25" spans="1:26" ht="15">
      <c r="A25" s="3"/>
      <c r="B25" s="89" t="s">
        <v>51</v>
      </c>
      <c r="C25" s="29"/>
      <c r="D25" s="35"/>
      <c r="E25" s="22"/>
      <c r="F25" s="4"/>
      <c r="G25" s="7"/>
      <c r="H25" s="36"/>
      <c r="I25" s="12"/>
      <c r="J25" s="6"/>
      <c r="K25" s="6"/>
      <c r="L25" s="6"/>
      <c r="M25" s="6"/>
      <c r="N25" s="6"/>
      <c r="P25" s="6"/>
      <c r="Q25" s="6"/>
      <c r="V25" s="6"/>
      <c r="W25" s="6"/>
      <c r="X25" s="6"/>
    </row>
    <row r="26" spans="1:26" ht="15">
      <c r="A26" s="3"/>
      <c r="C26" s="29"/>
      <c r="D26" s="35"/>
      <c r="E26" s="22"/>
      <c r="F26" s="4"/>
      <c r="G26" s="7"/>
      <c r="H26" s="36"/>
      <c r="I26" s="12"/>
      <c r="J26" s="6"/>
      <c r="K26" s="6"/>
      <c r="L26" s="6"/>
      <c r="M26" s="6"/>
      <c r="N26" s="6"/>
      <c r="P26" s="6"/>
      <c r="Q26" s="6"/>
      <c r="V26" s="6"/>
      <c r="W26" s="6"/>
      <c r="X26" s="6"/>
    </row>
    <row r="27" spans="1:26" ht="15">
      <c r="A27" s="3"/>
      <c r="B27" s="3"/>
      <c r="C27" s="30"/>
      <c r="D27" s="23"/>
      <c r="E27" s="24"/>
      <c r="F27" s="4"/>
      <c r="G27" s="7"/>
      <c r="H27" s="9"/>
      <c r="I27" s="12"/>
      <c r="J27" s="6"/>
      <c r="K27" s="6"/>
      <c r="L27" s="6"/>
      <c r="M27" s="6"/>
      <c r="N27" s="6"/>
      <c r="P27" s="6"/>
      <c r="Q27" s="6"/>
      <c r="V27" s="6"/>
      <c r="W27" s="6"/>
      <c r="X27" s="6"/>
    </row>
    <row r="28" spans="1:26" ht="15.75">
      <c r="A28" s="91" t="s">
        <v>52</v>
      </c>
      <c r="B28" s="100" t="str">
        <f>"Hold " &amp; Table1[[#This Row],[Dette er for hold '# (fx 1-8 eller 1)]] &amp; " " &amp; Table1[[#This Row],[Beskrivelse]]</f>
        <v>Hold 1-6 Skærtorsdag</v>
      </c>
      <c r="C28" s="101">
        <f>IF(Table1[[#This Row],[Navn]]&lt;&gt;"",DATE($T$7, 1, -2) - WEEKDAY(DATE($T$7, 1, 3)) +Table1[[#This Row],[Kal uge]]* 7+Table1[[#This Row],[Uge dag]]-1,"")</f>
        <v>43930</v>
      </c>
      <c r="D28" s="92">
        <v>0.29166666666666669</v>
      </c>
      <c r="E28" s="92">
        <v>0.95833333333333337</v>
      </c>
      <c r="F28" s="93"/>
      <c r="G28" s="91" t="s">
        <v>52</v>
      </c>
      <c r="H28" s="94"/>
      <c r="I28" s="95" t="s">
        <v>74</v>
      </c>
      <c r="J28" s="96"/>
      <c r="K28" s="96"/>
      <c r="L28" s="96"/>
      <c r="M28" s="96"/>
      <c r="N28" s="96"/>
      <c r="O28" s="97"/>
      <c r="P28" s="96">
        <v>15</v>
      </c>
      <c r="Q28" s="96"/>
      <c r="R28" s="98">
        <v>4</v>
      </c>
      <c r="S28" s="5"/>
      <c r="T28" s="5"/>
      <c r="U28" s="5"/>
      <c r="V28" s="96"/>
      <c r="W28" s="96"/>
      <c r="X28" s="96"/>
      <c r="Y28" s="5"/>
      <c r="Z28" s="5"/>
    </row>
    <row r="29" spans="1:26" ht="15.75">
      <c r="A29" s="91" t="s">
        <v>53</v>
      </c>
      <c r="B29" s="100" t="str">
        <f>"Hold " &amp; Table1[[#This Row],[Dette er for hold '# (fx 1-8 eller 1)]] &amp; " " &amp; Table1[[#This Row],[Beskrivelse]]</f>
        <v>Hold 1-6 Langfredag</v>
      </c>
      <c r="C29" s="101">
        <f>IF(Table1[[#This Row],[Navn]]&lt;&gt;"",DATE($T$7, 1, -2) - WEEKDAY(DATE($T$7, 1, 3)) +Table1[[#This Row],[Kal uge]]* 7+Table1[[#This Row],[Uge dag]]-1,"")</f>
        <v>43931</v>
      </c>
      <c r="D29" s="92">
        <v>0.29166666666666669</v>
      </c>
      <c r="E29" s="92">
        <v>0.95833333333333337</v>
      </c>
      <c r="F29" s="93"/>
      <c r="G29" s="91" t="s">
        <v>53</v>
      </c>
      <c r="H29" s="94"/>
      <c r="I29" s="95" t="s">
        <v>74</v>
      </c>
      <c r="J29" s="96"/>
      <c r="K29" s="96"/>
      <c r="L29" s="96"/>
      <c r="M29" s="96"/>
      <c r="N29" s="96"/>
      <c r="O29" s="97"/>
      <c r="P29" s="96">
        <v>15</v>
      </c>
      <c r="Q29" s="96"/>
      <c r="R29" s="98">
        <v>5</v>
      </c>
      <c r="S29" s="5"/>
      <c r="T29" s="5"/>
      <c r="U29" s="5"/>
      <c r="V29" s="96"/>
      <c r="W29" s="96"/>
      <c r="X29" s="96"/>
      <c r="Y29" s="5"/>
      <c r="Z29" s="5"/>
    </row>
    <row r="30" spans="1:26" ht="15.75">
      <c r="A30" s="91" t="s">
        <v>54</v>
      </c>
      <c r="B30" s="100" t="str">
        <f>"Hold " &amp; Table1[[#This Row],[Dette er for hold '# (fx 1-8 eller 1)]] &amp; " " &amp; Table1[[#This Row],[Beskrivelse]]</f>
        <v>Hold 1-6 2. Påskedag</v>
      </c>
      <c r="C30" s="101">
        <f>IF(Table1[[#This Row],[Navn]]&lt;&gt;"",DATE($T$7, 1, -2) - WEEKDAY(DATE($T$7, 1, 3)) +Table1[[#This Row],[Kal uge]]* 7+Table1[[#This Row],[Uge dag]]-1,"")</f>
        <v>43934</v>
      </c>
      <c r="D30" s="92">
        <v>0.29166666666666669</v>
      </c>
      <c r="E30" s="92">
        <v>0.95833333333333337</v>
      </c>
      <c r="F30" s="99"/>
      <c r="G30" s="91" t="s">
        <v>54</v>
      </c>
      <c r="H30" s="94"/>
      <c r="I30" s="95" t="s">
        <v>74</v>
      </c>
      <c r="J30" s="96"/>
      <c r="K30" s="96"/>
      <c r="L30" s="96"/>
      <c r="M30" s="96"/>
      <c r="N30" s="96"/>
      <c r="O30" s="97"/>
      <c r="P30" s="96">
        <v>16</v>
      </c>
      <c r="Q30" s="96"/>
      <c r="R30" s="98">
        <v>1</v>
      </c>
      <c r="S30" s="5"/>
      <c r="T30" s="5"/>
      <c r="U30" s="5"/>
      <c r="V30" s="96"/>
      <c r="W30" s="96"/>
      <c r="X30" s="96"/>
      <c r="Y30" s="5"/>
      <c r="Z30" s="5"/>
    </row>
    <row r="31" spans="1:26" ht="15.75">
      <c r="A31" s="91" t="s">
        <v>55</v>
      </c>
      <c r="B31" s="100" t="str">
        <f>"Hold " &amp; Table1[[#This Row],[Dette er for hold '# (fx 1-8 eller 1)]] &amp; " " &amp; Table1[[#This Row],[Beskrivelse]]</f>
        <v>Hold 1-6 St. bededag</v>
      </c>
      <c r="C31" s="101">
        <f>IF(Table1[[#This Row],[Navn]]&lt;&gt;"",DATE($T$7, 1, -2) - WEEKDAY(DATE($T$7, 1, 3)) +Table1[[#This Row],[Kal uge]]* 7+Table1[[#This Row],[Uge dag]]-1,"")</f>
        <v>43959</v>
      </c>
      <c r="D31" s="92">
        <v>0.29166666666666669</v>
      </c>
      <c r="E31" s="92">
        <v>0.95833333333333337</v>
      </c>
      <c r="F31" s="93"/>
      <c r="G31" s="91" t="s">
        <v>55</v>
      </c>
      <c r="H31" s="94"/>
      <c r="I31" s="95" t="s">
        <v>74</v>
      </c>
      <c r="J31" s="96"/>
      <c r="K31" s="96"/>
      <c r="L31" s="96"/>
      <c r="M31" s="96"/>
      <c r="N31" s="96"/>
      <c r="O31" s="97"/>
      <c r="P31" s="96">
        <v>19</v>
      </c>
      <c r="Q31" s="96"/>
      <c r="R31" s="98">
        <v>5</v>
      </c>
      <c r="S31" s="5"/>
      <c r="T31" s="5"/>
      <c r="U31" s="5"/>
      <c r="V31" s="96"/>
      <c r="W31" s="96"/>
      <c r="X31" s="96"/>
      <c r="Y31" s="5"/>
      <c r="Z31" s="5"/>
    </row>
    <row r="32" spans="1:26" ht="15.75">
      <c r="A32" s="91" t="s">
        <v>56</v>
      </c>
      <c r="B32" s="100" t="str">
        <f>"Hold " &amp; Table1[[#This Row],[Dette er for hold '# (fx 1-8 eller 1)]] &amp; " " &amp; Table1[[#This Row],[Beskrivelse]]</f>
        <v>Hold 1-6 Kr. Himmelfart</v>
      </c>
      <c r="C32" s="101">
        <f>IF(Table1[[#This Row],[Navn]]&lt;&gt;"",DATE($T$7, 1, -2) - WEEKDAY(DATE($T$7, 1, 3)) +Table1[[#This Row],[Kal uge]]* 7+Table1[[#This Row],[Uge dag]]-1,"")</f>
        <v>43972</v>
      </c>
      <c r="D32" s="92">
        <v>0.29166666666666669</v>
      </c>
      <c r="E32" s="92">
        <v>0.95833333333333337</v>
      </c>
      <c r="F32" s="93"/>
      <c r="G32" s="91" t="s">
        <v>56</v>
      </c>
      <c r="H32" s="94"/>
      <c r="I32" s="95" t="s">
        <v>74</v>
      </c>
      <c r="J32" s="96"/>
      <c r="K32" s="96"/>
      <c r="L32" s="96"/>
      <c r="M32" s="96"/>
      <c r="N32" s="96"/>
      <c r="O32" s="97"/>
      <c r="P32" s="96">
        <v>21</v>
      </c>
      <c r="Q32" s="96"/>
      <c r="R32" s="98">
        <v>4</v>
      </c>
      <c r="S32" s="5"/>
      <c r="T32" s="5"/>
      <c r="U32" s="5"/>
      <c r="V32" s="96"/>
      <c r="W32" s="96"/>
      <c r="X32" s="96"/>
      <c r="Y32" s="5"/>
      <c r="Z32" s="5"/>
    </row>
    <row r="33" spans="1:26" ht="15.75">
      <c r="A33" s="91" t="s">
        <v>57</v>
      </c>
      <c r="B33" s="100" t="str">
        <f>"Hold " &amp; Table1[[#This Row],[Dette er for hold '# (fx 1-8 eller 1)]] &amp; " " &amp; Table1[[#This Row],[Beskrivelse]]</f>
        <v>Hold 1-6 2. pinsedag</v>
      </c>
      <c r="C33" s="101">
        <f>IF(Table1[[#This Row],[Navn]]&lt;&gt;"",DATE($T$7, 1, -2) - WEEKDAY(DATE($T$7, 1, 3)) +Table1[[#This Row],[Kal uge]]* 7+Table1[[#This Row],[Uge dag]]-1,"")</f>
        <v>43983</v>
      </c>
      <c r="D33" s="92">
        <v>0.29166666666666669</v>
      </c>
      <c r="E33" s="92">
        <v>0.95833333333333337</v>
      </c>
      <c r="F33" s="93"/>
      <c r="G33" s="91" t="s">
        <v>57</v>
      </c>
      <c r="H33" s="94"/>
      <c r="I33" s="95" t="s">
        <v>74</v>
      </c>
      <c r="J33" s="96"/>
      <c r="K33" s="96"/>
      <c r="L33" s="96"/>
      <c r="M33" s="96"/>
      <c r="N33" s="96"/>
      <c r="O33" s="97"/>
      <c r="P33" s="96">
        <v>23</v>
      </c>
      <c r="Q33" s="96"/>
      <c r="R33" s="98">
        <v>1</v>
      </c>
      <c r="S33" s="5"/>
      <c r="T33" s="5"/>
      <c r="U33" s="5"/>
      <c r="V33" s="96"/>
      <c r="W33" s="96"/>
      <c r="X33" s="96"/>
      <c r="Y33" s="5"/>
      <c r="Z33" s="5"/>
    </row>
    <row r="34" spans="1:26" ht="15.75" customHeight="1">
      <c r="A34" s="91" t="s">
        <v>58</v>
      </c>
      <c r="B34" s="100" t="str">
        <f>"Hold " &amp; Table1[[#This Row],[Dette er for hold '# (fx 1-8 eller 1)]] &amp; " " &amp; Table1[[#This Row],[Beskrivelse]]</f>
        <v>Hold 1-6 Faglig dag</v>
      </c>
      <c r="C34" s="101">
        <f>IF(Table1[[#This Row],[Navn]]&lt;&gt;"",DATE($T$7, 1, -2) - WEEKDAY(DATE($T$7, 1, 3)) +Table1[[#This Row],[Kal uge]]* 7+Table1[[#This Row],[Uge dag]]-1,"")</f>
        <v>43896</v>
      </c>
      <c r="D34" s="92">
        <v>0.45833333333333331</v>
      </c>
      <c r="E34" s="92">
        <v>0.95833333333333337</v>
      </c>
      <c r="F34" s="99"/>
      <c r="G34" s="91" t="s">
        <v>58</v>
      </c>
      <c r="H34" s="94"/>
      <c r="I34" s="95" t="s">
        <v>74</v>
      </c>
      <c r="J34" s="96"/>
      <c r="K34" s="96"/>
      <c r="L34" s="96"/>
      <c r="M34" s="96"/>
      <c r="N34" s="96"/>
      <c r="O34" s="97"/>
      <c r="P34" s="96">
        <v>10</v>
      </c>
      <c r="Q34" s="96"/>
      <c r="R34" s="98">
        <v>5</v>
      </c>
      <c r="S34" s="5"/>
      <c r="T34" s="5"/>
      <c r="U34" s="5"/>
      <c r="V34" s="96"/>
      <c r="W34" s="96"/>
      <c r="X34" s="96"/>
      <c r="Y34" s="5"/>
      <c r="Z34" s="5"/>
    </row>
    <row r="35" spans="1:26" ht="15">
      <c r="A35" s="3"/>
      <c r="B35" s="16"/>
      <c r="C35" s="31"/>
      <c r="D35" s="24"/>
      <c r="E35" s="24"/>
      <c r="F35" s="15"/>
      <c r="G35" s="15"/>
      <c r="H35" s="12"/>
      <c r="I35" s="17"/>
      <c r="J35" s="6"/>
      <c r="K35" s="6"/>
      <c r="L35" s="6"/>
      <c r="M35" s="6"/>
      <c r="N35" s="6"/>
      <c r="P35" s="6"/>
      <c r="Q35" s="6"/>
      <c r="V35" s="6"/>
      <c r="W35" s="6"/>
      <c r="X35" s="6"/>
    </row>
    <row r="36" spans="1:26" ht="15">
      <c r="A36" s="3"/>
      <c r="B36" s="16"/>
      <c r="C36" s="73"/>
      <c r="D36" s="22"/>
      <c r="E36" s="22"/>
      <c r="F36" s="15"/>
      <c r="G36" s="15"/>
      <c r="H36" s="12"/>
      <c r="I36" s="17"/>
      <c r="J36" s="6"/>
      <c r="K36" s="6"/>
      <c r="L36" s="6"/>
      <c r="M36" s="6"/>
      <c r="N36" s="6"/>
      <c r="P36" s="6"/>
      <c r="Q36" s="6"/>
      <c r="V36" s="6"/>
      <c r="W36" s="6"/>
      <c r="X36" s="6"/>
    </row>
    <row r="37" spans="1:26" ht="30">
      <c r="A37" s="3"/>
      <c r="B37" s="16"/>
      <c r="C37" s="73"/>
      <c r="D37" s="22"/>
      <c r="E37" s="22"/>
      <c r="F37" s="15"/>
      <c r="G37" s="15"/>
      <c r="H37" s="102" t="s">
        <v>105</v>
      </c>
      <c r="I37" s="17"/>
      <c r="J37" s="6"/>
      <c r="K37" s="6"/>
      <c r="L37" s="6"/>
      <c r="M37" s="6"/>
      <c r="N37" s="6"/>
      <c r="P37" s="6"/>
      <c r="Q37" s="6"/>
      <c r="V37" s="6"/>
      <c r="W37" s="6"/>
      <c r="X37" s="6"/>
    </row>
    <row r="38" spans="1:26" ht="15">
      <c r="A38" s="3"/>
      <c r="B38" s="16"/>
      <c r="C38" s="31"/>
      <c r="D38" s="24"/>
      <c r="E38" s="24"/>
      <c r="F38" s="15"/>
      <c r="G38" s="15"/>
      <c r="H38" s="12"/>
      <c r="I38" s="12"/>
      <c r="J38" s="6"/>
      <c r="K38" s="6"/>
      <c r="L38" s="6"/>
      <c r="M38" s="6"/>
      <c r="N38" s="6"/>
      <c r="P38" s="6"/>
      <c r="Q38" s="6"/>
      <c r="V38" s="6"/>
      <c r="W38" s="6"/>
      <c r="X38" s="6"/>
    </row>
    <row r="39" spans="1:26" ht="15">
      <c r="A39" s="90"/>
      <c r="B39" s="70" t="s">
        <v>68</v>
      </c>
      <c r="C39" s="31"/>
      <c r="D39" s="24"/>
      <c r="E39" s="24"/>
      <c r="F39" s="15"/>
      <c r="G39" s="15"/>
      <c r="H39" s="107" t="s">
        <v>94</v>
      </c>
      <c r="I39" s="17"/>
      <c r="J39" s="6"/>
      <c r="K39" s="6"/>
      <c r="L39" s="6"/>
      <c r="M39" s="6"/>
      <c r="N39" s="6"/>
      <c r="P39" s="6"/>
      <c r="Q39" s="6"/>
      <c r="V39" s="6"/>
      <c r="W39" s="6"/>
      <c r="X39" s="6"/>
    </row>
    <row r="40" spans="1:26" ht="15">
      <c r="A40" s="90" t="s">
        <v>63</v>
      </c>
      <c r="B40" s="16" t="str">
        <f>"Hold " &amp; Table1[[#This Row],[Dette er for hold '# (fx 1-8 eller 1)]] &amp; " " &amp; Table1[[#This Row],[Beskrivelse]]</f>
        <v>Hold 1-6 Introduktion til semestret</v>
      </c>
      <c r="C40" s="31">
        <f>IF(Table1[[#This Row],[Navn]]&lt;&gt;"",DATE($T$7, 1, -2) - WEEKDAY(DATE($T$7, 1, 3)) +Table1[[#This Row],[Kal uge]]* 7+Table1[[#This Row],[Uge dag]]-1,"")</f>
        <v>44067</v>
      </c>
      <c r="D40" s="22">
        <v>0.34375</v>
      </c>
      <c r="E40" s="22">
        <v>0.375</v>
      </c>
      <c r="F40" s="15"/>
      <c r="G40" s="15" t="s">
        <v>48</v>
      </c>
      <c r="H40" s="114" t="s">
        <v>182</v>
      </c>
      <c r="I40" s="104" t="s">
        <v>74</v>
      </c>
      <c r="J40" s="6" t="s">
        <v>47</v>
      </c>
      <c r="K40" s="6"/>
      <c r="L40" s="6"/>
      <c r="M40" s="6"/>
      <c r="N40" s="6"/>
      <c r="P40" s="6">
        <v>35</v>
      </c>
      <c r="Q40" s="6"/>
      <c r="R40">
        <v>1</v>
      </c>
      <c r="V40" s="117">
        <v>209</v>
      </c>
      <c r="W40" s="117">
        <v>250</v>
      </c>
      <c r="X40" s="117">
        <v>125</v>
      </c>
    </row>
    <row r="41" spans="1:26" ht="15">
      <c r="A41" s="90" t="s">
        <v>63</v>
      </c>
      <c r="B41" s="16" t="str">
        <f>"Hold " &amp; Table1[[#This Row],[Dette er for hold '# (fx 1-8 eller 1)]] &amp; " " &amp; Table1[[#This Row],[Beskrivelse]]</f>
        <v>Hold 1-6 Stetoskopi klinik II</v>
      </c>
      <c r="C41" s="31">
        <f>IF(Table1[[#This Row],[Navn]]&lt;&gt;"",DATE($T$7, 1, -2) - WEEKDAY(DATE($T$7, 1, 3)) +Table1[[#This Row],[Kal uge]]* 7+Table1[[#This Row],[Uge dag]]-1,"")</f>
        <v>44067</v>
      </c>
      <c r="D41" s="22">
        <v>0.375</v>
      </c>
      <c r="E41" s="22">
        <v>0.40625</v>
      </c>
      <c r="F41" s="15"/>
      <c r="G41" s="15" t="s">
        <v>69</v>
      </c>
      <c r="H41" s="114" t="s">
        <v>182</v>
      </c>
      <c r="I41" s="104" t="s">
        <v>74</v>
      </c>
      <c r="J41" s="6" t="s">
        <v>47</v>
      </c>
      <c r="K41" s="6"/>
      <c r="L41" s="6"/>
      <c r="M41" s="6"/>
      <c r="N41" s="6"/>
      <c r="P41" s="6">
        <v>35</v>
      </c>
      <c r="Q41" s="6"/>
      <c r="R41">
        <v>1</v>
      </c>
      <c r="V41" s="117">
        <v>209</v>
      </c>
      <c r="W41" s="117">
        <v>250</v>
      </c>
      <c r="X41" s="117">
        <v>125</v>
      </c>
    </row>
    <row r="42" spans="1:26" ht="15">
      <c r="A42" s="90" t="s">
        <v>63</v>
      </c>
      <c r="B42" s="16" t="str">
        <f>"Hold " &amp; Table1[[#This Row],[Dette er for hold '# (fx 1-8 eller 1)]] &amp; " " &amp; Table1[[#This Row],[Beskrivelse]]</f>
        <v>Hold 1-6 Basal UL Scanning af hjerte, lunge og kar</v>
      </c>
      <c r="C42" s="31">
        <f>IF(Table1[[#This Row],[Navn]]&lt;&gt;"",DATE($T$7, 1, -2) - WEEKDAY(DATE($T$7, 1, 3)) +Table1[[#This Row],[Kal uge]]* 7+Table1[[#This Row],[Uge dag]]-1,"")</f>
        <v>44067</v>
      </c>
      <c r="D42" s="22">
        <v>0.41666666666666669</v>
      </c>
      <c r="E42" s="22">
        <v>0.45833333333333331</v>
      </c>
      <c r="F42" s="15"/>
      <c r="G42" s="15" t="s">
        <v>49</v>
      </c>
      <c r="H42" s="114" t="s">
        <v>182</v>
      </c>
      <c r="I42" s="104" t="s">
        <v>74</v>
      </c>
      <c r="J42" s="6" t="s">
        <v>50</v>
      </c>
      <c r="K42" s="6"/>
      <c r="L42" s="6"/>
      <c r="M42" s="6"/>
      <c r="N42" s="6"/>
      <c r="P42" s="6">
        <v>35</v>
      </c>
      <c r="Q42" s="6"/>
      <c r="R42">
        <v>1</v>
      </c>
      <c r="V42" s="117">
        <v>209</v>
      </c>
      <c r="W42" s="117">
        <v>250</v>
      </c>
      <c r="X42" s="117">
        <v>125</v>
      </c>
    </row>
    <row r="43" spans="1:26" ht="15">
      <c r="A43" s="90"/>
      <c r="B43" s="16" t="str">
        <f>"Hold " &amp; Table1[[#This Row],[Dette er for hold '# (fx 1-8 eller 1)]] &amp; " " &amp; Table1[[#This Row],[Beskrivelse]]</f>
        <v>Hold 1-6 Introduktion videofeedback,  skriftlig opgave</v>
      </c>
      <c r="C43" s="31">
        <f>IF(Table1[[#This Row],[Navn]]&lt;&gt;"",DATE($T$7, 1, -2) - WEEKDAY(DATE($T$7, 1, 3)) +Table1[[#This Row],[Kal uge]]* 7+Table1[[#This Row],[Uge dag]]-1,"")</f>
        <v>44067</v>
      </c>
      <c r="D43" s="22">
        <v>0.46875</v>
      </c>
      <c r="E43" s="22">
        <v>0.5</v>
      </c>
      <c r="F43" s="15"/>
      <c r="G43" s="15" t="s">
        <v>181</v>
      </c>
      <c r="H43" s="114" t="s">
        <v>185</v>
      </c>
      <c r="I43" s="104" t="s">
        <v>74</v>
      </c>
      <c r="J43" s="6" t="s">
        <v>180</v>
      </c>
      <c r="K43" s="6"/>
      <c r="L43" s="6"/>
      <c r="M43" s="6"/>
      <c r="N43" s="6"/>
      <c r="P43" s="6">
        <v>35</v>
      </c>
      <c r="Q43" s="6"/>
      <c r="R43">
        <v>1</v>
      </c>
      <c r="V43" s="117">
        <v>209</v>
      </c>
      <c r="W43" s="117">
        <v>250</v>
      </c>
      <c r="X43" s="117">
        <v>125</v>
      </c>
    </row>
    <row r="44" spans="1:26" ht="15">
      <c r="A44" s="90"/>
      <c r="B44" s="16"/>
      <c r="C44" s="31"/>
      <c r="D44" s="22"/>
      <c r="E44" s="22"/>
      <c r="F44" s="15"/>
      <c r="G44" s="15"/>
      <c r="H44" s="12"/>
      <c r="I44" s="105"/>
      <c r="J44" s="6"/>
      <c r="K44" s="6"/>
      <c r="L44" s="6"/>
      <c r="M44" s="6"/>
      <c r="N44" s="6"/>
      <c r="P44" s="6"/>
      <c r="Q44" s="6"/>
      <c r="V44" s="6"/>
      <c r="W44" s="6"/>
      <c r="X44" s="6"/>
    </row>
    <row r="45" spans="1:26" ht="15">
      <c r="A45" s="90"/>
      <c r="B45" s="16"/>
      <c r="C45" s="73"/>
      <c r="D45" s="22"/>
      <c r="E45" s="22"/>
      <c r="F45" s="15"/>
      <c r="G45" s="15"/>
      <c r="H45" s="107" t="s">
        <v>104</v>
      </c>
      <c r="I45" s="105"/>
      <c r="J45" s="6"/>
      <c r="K45" s="6"/>
      <c r="L45" s="6"/>
      <c r="M45" s="6"/>
      <c r="N45" s="6"/>
      <c r="P45" s="6"/>
      <c r="Q45" s="6"/>
      <c r="V45" s="6"/>
      <c r="W45" s="6"/>
      <c r="X45" s="6"/>
    </row>
    <row r="46" spans="1:26" ht="15">
      <c r="A46" s="90"/>
      <c r="B46" s="16" t="str">
        <f>"Hold " &amp; Table1[[#This Row],[Dette er for hold '# (fx 1-8 eller 1)]] &amp; " " &amp; Table1[[#This Row],[Beskrivelse]]</f>
        <v>Hold 1-6 ?</v>
      </c>
      <c r="C46" s="31">
        <f>IF(Table1[[#This Row],[Navn]]&lt;&gt;"",DATE($T$7, 1, -2) - WEEKDAY(DATE($T$7, 1, 3)) +Table1[[#This Row],[Kal uge]]* 7+Table1[[#This Row],[Uge dag]]-1,"")</f>
        <v>43821</v>
      </c>
      <c r="D46" s="24">
        <v>0.34375</v>
      </c>
      <c r="E46" s="24">
        <v>0.45833333333333331</v>
      </c>
      <c r="F46" s="15"/>
      <c r="G46" s="15" t="s">
        <v>118</v>
      </c>
      <c r="H46" s="114" t="s">
        <v>106</v>
      </c>
      <c r="I46" s="104" t="s">
        <v>74</v>
      </c>
      <c r="J46" s="6"/>
      <c r="K46" s="6"/>
      <c r="L46" s="6"/>
      <c r="M46" s="6"/>
      <c r="N46" s="6"/>
      <c r="P46" s="6"/>
      <c r="Q46" s="6"/>
      <c r="V46" s="117">
        <v>105</v>
      </c>
      <c r="W46" s="117">
        <v>148</v>
      </c>
      <c r="X46" s="117">
        <v>74</v>
      </c>
    </row>
    <row r="47" spans="1:26" ht="15">
      <c r="A47" s="90"/>
      <c r="B47" s="16" t="str">
        <f>"Hold " &amp; Table1[[#This Row],[Dette er for hold '# (fx 1-8 eller 1)]] &amp; " " &amp; Table1[[#This Row],[Beskrivelse]]</f>
        <v>Hold 4-6 ?</v>
      </c>
      <c r="C47" s="31">
        <f>IF(Table1[[#This Row],[Navn]]&lt;&gt;"",DATE($T$7, 1, -2) - WEEKDAY(DATE($T$7, 1, 3)) +Table1[[#This Row],[Kal uge]]* 7+Table1[[#This Row],[Uge dag]]-1,"")</f>
        <v>43821</v>
      </c>
      <c r="D47" s="22">
        <v>0.47916666666666669</v>
      </c>
      <c r="E47" s="22">
        <v>0.59375</v>
      </c>
      <c r="F47" s="15"/>
      <c r="G47" s="15" t="s">
        <v>118</v>
      </c>
      <c r="H47" s="114" t="s">
        <v>106</v>
      </c>
      <c r="I47" s="104" t="s">
        <v>75</v>
      </c>
      <c r="J47" s="6"/>
      <c r="K47" s="6"/>
      <c r="L47" s="6"/>
      <c r="M47" s="6"/>
      <c r="N47" s="6"/>
      <c r="P47" s="6"/>
      <c r="Q47" s="6"/>
      <c r="V47" s="117">
        <v>105</v>
      </c>
      <c r="W47" s="117">
        <v>148</v>
      </c>
      <c r="X47" s="117">
        <v>74</v>
      </c>
    </row>
    <row r="48" spans="1:26" ht="15">
      <c r="A48" s="90"/>
      <c r="B48" s="16"/>
      <c r="C48" s="31" t="str">
        <f>IF(Table1[[#This Row],[Navn]]&lt;&gt;"",DATE($T$7, 1, -2) - WEEKDAY(DATE($T$7, 1, 3)) +Table1[[#This Row],[Kal uge]]* 7+Table1[[#This Row],[Uge dag]]-1,"")</f>
        <v/>
      </c>
      <c r="D48" s="22"/>
      <c r="E48" s="22"/>
      <c r="F48" s="15"/>
      <c r="G48" s="15"/>
      <c r="H48" s="12"/>
      <c r="I48" s="17"/>
      <c r="J48" s="6"/>
      <c r="K48" s="6"/>
      <c r="L48" s="6"/>
      <c r="M48" s="6"/>
      <c r="N48" s="6"/>
      <c r="P48" s="6"/>
      <c r="Q48" s="6"/>
      <c r="V48" s="6"/>
      <c r="W48" s="6"/>
      <c r="X48" s="6"/>
    </row>
    <row r="49" spans="1:24" ht="15">
      <c r="A49" s="90"/>
      <c r="B49" s="16"/>
      <c r="C49" s="73"/>
      <c r="D49" s="22"/>
      <c r="E49" s="22"/>
      <c r="F49" s="15"/>
      <c r="G49" s="15"/>
      <c r="H49" s="12"/>
      <c r="I49" s="17"/>
      <c r="J49" s="6"/>
      <c r="K49" s="6"/>
      <c r="L49" s="6"/>
      <c r="M49" s="6"/>
      <c r="N49" s="6"/>
      <c r="P49" s="6"/>
      <c r="Q49" s="6"/>
      <c r="V49" s="6"/>
      <c r="W49" s="6"/>
      <c r="X49" s="6"/>
    </row>
    <row r="50" spans="1:24" ht="15">
      <c r="A50" s="90" t="s">
        <v>117</v>
      </c>
      <c r="B50" s="16" t="str">
        <f>"Hold " &amp; Table1[[#This Row],[Dette er for hold '# (fx 1-8 eller 1)]] &amp; " " &amp; Table1[[#This Row],[Beskrivelse]]</f>
        <v>Hold 1-6 Selvstudie, HLK teori</v>
      </c>
      <c r="C50" s="31">
        <f>IF(Table1[[#This Row],[Navn]]&lt;&gt;"",DATE($T$7, 1, -2) - WEEKDAY(DATE($T$7, 1, 3)) +Table1[[#This Row],[Kal uge]]* 7+Table1[[#This Row],[Uge dag]]-1,"")</f>
        <v>44068</v>
      </c>
      <c r="D50" s="22">
        <v>0.34375</v>
      </c>
      <c r="E50" s="22">
        <v>0.625</v>
      </c>
      <c r="F50" s="15"/>
      <c r="G50" s="15" t="s">
        <v>116</v>
      </c>
      <c r="H50" s="12" t="s">
        <v>115</v>
      </c>
      <c r="I50" s="17" t="s">
        <v>74</v>
      </c>
      <c r="J50" s="6"/>
      <c r="K50" s="6"/>
      <c r="L50" s="6"/>
      <c r="M50" s="6"/>
      <c r="N50" s="6"/>
      <c r="P50" s="6">
        <v>35</v>
      </c>
      <c r="Q50" s="6"/>
      <c r="R50">
        <v>2</v>
      </c>
      <c r="V50" s="6"/>
      <c r="W50" s="6"/>
      <c r="X50" s="6"/>
    </row>
    <row r="51" spans="1:24" ht="15">
      <c r="A51" s="90" t="s">
        <v>117</v>
      </c>
      <c r="B51" s="16" t="str">
        <f>"Hold " &amp; Table1[[#This Row],[Dette er for hold '# (fx 1-8 eller 1)]] &amp; " " &amp; Table1[[#This Row],[Beskrivelse]]</f>
        <v>Hold 1-6 Selvstudie, HLK teori</v>
      </c>
      <c r="C51" s="31">
        <f>IF(Table1[[#This Row],[Navn]]&lt;&gt;"",DATE($T$7, 1, -2) - WEEKDAY(DATE($T$7, 1, 3)) +Table1[[#This Row],[Kal uge]]* 7+Table1[[#This Row],[Uge dag]]-1,"")</f>
        <v>44069</v>
      </c>
      <c r="D51" s="22">
        <v>0.34375</v>
      </c>
      <c r="E51" s="22">
        <v>0.625</v>
      </c>
      <c r="F51" s="15"/>
      <c r="G51" s="15" t="s">
        <v>116</v>
      </c>
      <c r="H51" s="12" t="s">
        <v>115</v>
      </c>
      <c r="I51" s="17" t="s">
        <v>74</v>
      </c>
      <c r="J51" s="6"/>
      <c r="K51" s="6"/>
      <c r="L51" s="6"/>
      <c r="M51" s="6"/>
      <c r="N51" s="6"/>
      <c r="P51" s="6">
        <v>35</v>
      </c>
      <c r="Q51" s="6"/>
      <c r="R51">
        <v>3</v>
      </c>
      <c r="V51" s="6"/>
      <c r="W51" s="6"/>
      <c r="X51" s="6"/>
    </row>
    <row r="52" spans="1:24" ht="15">
      <c r="A52" s="90" t="s">
        <v>117</v>
      </c>
      <c r="B52" s="16" t="str">
        <f>"Hold " &amp; Table1[[#This Row],[Dette er for hold '# (fx 1-8 eller 1)]] &amp; " " &amp; Table1[[#This Row],[Beskrivelse]]</f>
        <v>Hold 1-6 Selvstudie, HLK teori</v>
      </c>
      <c r="C52" s="31">
        <f>IF(Table1[[#This Row],[Navn]]&lt;&gt;"",DATE($T$7, 1, -2) - WEEKDAY(DATE($T$7, 1, 3)) +Table1[[#This Row],[Kal uge]]* 7+Table1[[#This Row],[Uge dag]]-1,"")</f>
        <v>44070</v>
      </c>
      <c r="D52" s="22">
        <v>0.34375</v>
      </c>
      <c r="E52" s="22">
        <v>0.625</v>
      </c>
      <c r="F52" s="15"/>
      <c r="G52" s="15" t="s">
        <v>116</v>
      </c>
      <c r="H52" s="12" t="s">
        <v>115</v>
      </c>
      <c r="I52" s="17" t="s">
        <v>74</v>
      </c>
      <c r="J52" s="6"/>
      <c r="K52" s="6"/>
      <c r="L52" s="6"/>
      <c r="M52" s="6"/>
      <c r="N52" s="6"/>
      <c r="P52" s="6">
        <v>35</v>
      </c>
      <c r="Q52" s="6"/>
      <c r="R52">
        <v>4</v>
      </c>
      <c r="V52" s="6"/>
      <c r="W52" s="6"/>
      <c r="X52" s="6"/>
    </row>
    <row r="53" spans="1:24" ht="15">
      <c r="A53" s="90"/>
      <c r="B53" s="16"/>
      <c r="C53" s="31" t="str">
        <f>IF(Table1[[#This Row],[Navn]]&lt;&gt;"",DATE($T$7, 1, -2) - WEEKDAY(DATE($T$7, 1, 3)) +Table1[[#This Row],[Kal uge]]* 7+Table1[[#This Row],[Uge dag]]-1,"")</f>
        <v/>
      </c>
      <c r="D53" s="22"/>
      <c r="E53" s="22"/>
      <c r="F53" s="15"/>
      <c r="G53" s="15"/>
      <c r="H53" s="12"/>
      <c r="I53" s="17"/>
      <c r="J53" s="6"/>
      <c r="K53" s="6"/>
      <c r="L53" s="6"/>
      <c r="M53" s="6"/>
      <c r="N53" s="6"/>
      <c r="P53" s="6"/>
      <c r="Q53" s="6"/>
      <c r="V53" s="6"/>
      <c r="W53" s="6"/>
      <c r="X53" s="6"/>
    </row>
    <row r="54" spans="1:24" ht="15">
      <c r="A54" s="90"/>
      <c r="B54" s="16"/>
      <c r="C54" s="31" t="str">
        <f>IF(Table1[[#This Row],[Navn]]&lt;&gt;"",DATE($T$7, 1, -2) - WEEKDAY(DATE($T$7, 1, 3)) +Table1[[#This Row],[Kal uge]]* 7+Table1[[#This Row],[Uge dag]]-1,"")</f>
        <v/>
      </c>
      <c r="D54" s="22"/>
      <c r="E54" s="22"/>
      <c r="F54" s="15"/>
      <c r="G54" s="15"/>
      <c r="H54" s="12"/>
      <c r="I54" s="17"/>
      <c r="J54" s="6"/>
      <c r="K54" s="6"/>
      <c r="L54" s="6"/>
      <c r="M54" s="6"/>
      <c r="N54" s="6"/>
      <c r="P54" s="6"/>
      <c r="Q54" s="6"/>
      <c r="V54" s="6"/>
      <c r="W54" s="6"/>
      <c r="X54" s="6"/>
    </row>
    <row r="55" spans="1:24" ht="15">
      <c r="A55" s="3"/>
      <c r="B55" s="16"/>
      <c r="C55" s="73"/>
      <c r="D55" s="22"/>
      <c r="E55" s="22"/>
      <c r="F55" s="15"/>
      <c r="G55" s="15"/>
      <c r="H55" s="107" t="s">
        <v>94</v>
      </c>
      <c r="I55" s="17"/>
      <c r="J55" s="6"/>
      <c r="K55" s="6"/>
      <c r="L55" s="6"/>
      <c r="M55" s="6"/>
      <c r="N55" s="6"/>
      <c r="P55" s="6"/>
      <c r="Q55" s="6"/>
      <c r="V55" s="6"/>
      <c r="W55" s="6"/>
      <c r="X55" s="6"/>
    </row>
    <row r="56" spans="1:24" ht="15">
      <c r="A56" s="90" t="s">
        <v>103</v>
      </c>
      <c r="B56" s="16" t="str">
        <f>"Hold " &amp; Table1[[#This Row],[Dette er for hold '# (fx 1-8 eller 1)]] &amp; " " &amp; Table1[[#This Row],[Beskrivelse]]</f>
        <v>Hold 1-6 Digital dannelse (kortet 1 time grundet zoom)</v>
      </c>
      <c r="C56" s="31">
        <f>IF(Table1[[#This Row],[Navn]]&lt;&gt;"",DATE($T$7, 1, -2) - WEEKDAY(DATE($T$7, 1, 3)) +Table1[[#This Row],[Kal uge]]* 7+Table1[[#This Row],[Uge dag]]-1,"")</f>
        <v>44071</v>
      </c>
      <c r="D56" s="22">
        <v>0.375</v>
      </c>
      <c r="E56" s="22">
        <v>0.5</v>
      </c>
      <c r="F56" s="15"/>
      <c r="G56" s="15" t="s">
        <v>186</v>
      </c>
      <c r="H56" s="114" t="s">
        <v>182</v>
      </c>
      <c r="I56" s="104" t="s">
        <v>74</v>
      </c>
      <c r="J56" s="6" t="s">
        <v>70</v>
      </c>
      <c r="K56" s="6"/>
      <c r="L56" s="6"/>
      <c r="M56" s="6"/>
      <c r="N56" s="6"/>
      <c r="P56" s="6">
        <v>35</v>
      </c>
      <c r="Q56" s="6"/>
      <c r="R56">
        <v>5</v>
      </c>
      <c r="V56" s="117">
        <v>209</v>
      </c>
      <c r="W56" s="117">
        <v>279</v>
      </c>
      <c r="X56" s="117">
        <v>139.5</v>
      </c>
    </row>
    <row r="57" spans="1:24" ht="15">
      <c r="A57" s="90" t="s">
        <v>103</v>
      </c>
      <c r="B57" s="16" t="str">
        <f>"Hold " &amp; Table1[[#This Row],[Dette er for hold '# (fx 1-8 eller 1)]] &amp; " " &amp; Table1[[#This Row],[Beskrivelse]]</f>
        <v>Hold 1-6 EKG introduktion</v>
      </c>
      <c r="C57" s="31">
        <f>IF(Table1[[#This Row],[Navn]]&lt;&gt;"",DATE($T$7, 1, -2) - WEEKDAY(DATE($T$7, 1, 3)) +Table1[[#This Row],[Kal uge]]* 7+Table1[[#This Row],[Uge dag]]-1,"")</f>
        <v>44071</v>
      </c>
      <c r="D57" s="22">
        <v>0.52083333333333337</v>
      </c>
      <c r="E57" s="22">
        <v>0.58333333333333337</v>
      </c>
      <c r="F57" s="15"/>
      <c r="G57" s="15" t="s">
        <v>143</v>
      </c>
      <c r="H57" s="114" t="s">
        <v>182</v>
      </c>
      <c r="I57" s="104" t="s">
        <v>74</v>
      </c>
      <c r="J57" s="6" t="s">
        <v>46</v>
      </c>
      <c r="K57" s="6"/>
      <c r="L57" s="6"/>
      <c r="M57" s="6"/>
      <c r="N57" s="6"/>
      <c r="P57" s="6">
        <v>35</v>
      </c>
      <c r="Q57" s="6"/>
      <c r="R57">
        <v>5</v>
      </c>
      <c r="V57" s="117">
        <v>209</v>
      </c>
      <c r="W57" s="117">
        <v>279</v>
      </c>
      <c r="X57" s="117">
        <v>139.5</v>
      </c>
    </row>
    <row r="58" spans="1:24" ht="15">
      <c r="A58" s="3"/>
      <c r="B58" s="16"/>
      <c r="C58" s="73"/>
      <c r="D58" s="22"/>
      <c r="E58" s="22"/>
      <c r="F58" s="15"/>
      <c r="G58" s="15"/>
      <c r="H58" s="12"/>
      <c r="I58" s="17"/>
      <c r="J58" s="6"/>
      <c r="K58" s="6"/>
      <c r="L58" s="6"/>
      <c r="M58" s="6"/>
      <c r="N58" s="6"/>
      <c r="P58" s="6"/>
      <c r="Q58" s="6"/>
      <c r="V58" s="6"/>
      <c r="W58" s="6"/>
      <c r="X58" s="6"/>
    </row>
    <row r="59" spans="1:24" ht="17.25" customHeight="1">
      <c r="A59" s="15"/>
      <c r="B59" s="16"/>
      <c r="C59" s="31"/>
      <c r="D59" s="24"/>
      <c r="E59" s="24"/>
      <c r="F59" s="15"/>
      <c r="G59" s="15"/>
      <c r="H59" s="12"/>
      <c r="I59" s="104"/>
      <c r="J59" s="6"/>
      <c r="K59" s="6"/>
      <c r="L59" s="6"/>
      <c r="M59" s="6"/>
      <c r="N59" s="6"/>
      <c r="P59" s="6"/>
      <c r="Q59" s="6"/>
      <c r="V59" s="6"/>
      <c r="W59" s="6"/>
      <c r="X59" s="6"/>
    </row>
    <row r="60" spans="1:24" ht="17.25" customHeight="1">
      <c r="A60" s="15"/>
      <c r="B60" s="16"/>
      <c r="C60" s="31"/>
      <c r="D60" s="24"/>
      <c r="E60" s="24"/>
      <c r="F60" s="15"/>
      <c r="G60" s="15"/>
      <c r="H60" s="12"/>
      <c r="I60" s="104"/>
      <c r="J60" s="6"/>
      <c r="K60" s="6"/>
      <c r="L60" s="6"/>
      <c r="M60" s="6"/>
      <c r="N60" s="6"/>
      <c r="P60" s="6"/>
      <c r="Q60" s="6"/>
      <c r="V60" s="6"/>
      <c r="W60" s="6"/>
      <c r="X60" s="6"/>
    </row>
    <row r="61" spans="1:24" ht="17.25" customHeight="1">
      <c r="A61" s="15"/>
      <c r="B61" s="16"/>
      <c r="C61" s="31"/>
      <c r="D61" s="24"/>
      <c r="E61" s="24"/>
      <c r="F61" s="15"/>
      <c r="G61" s="15"/>
      <c r="H61" s="12"/>
      <c r="I61" s="104"/>
      <c r="J61" s="6"/>
      <c r="K61" s="6"/>
      <c r="L61" s="6"/>
      <c r="M61" s="6"/>
      <c r="N61" s="6"/>
      <c r="P61" s="6"/>
      <c r="Q61" s="6"/>
      <c r="V61" s="6"/>
      <c r="W61" s="6"/>
      <c r="X61" s="6"/>
    </row>
    <row r="62" spans="1:24" ht="15">
      <c r="A62" s="15"/>
      <c r="B62" s="16"/>
      <c r="C62" s="31"/>
      <c r="D62" s="24"/>
      <c r="E62" s="24"/>
      <c r="F62" s="15"/>
      <c r="G62" s="15"/>
      <c r="H62" s="12"/>
      <c r="I62" s="12"/>
      <c r="J62" s="6"/>
      <c r="K62" s="6"/>
      <c r="L62" s="6"/>
      <c r="M62" s="6"/>
      <c r="N62" s="6"/>
      <c r="P62" s="6"/>
      <c r="Q62" s="6"/>
      <c r="V62" s="6"/>
      <c r="W62" s="6"/>
      <c r="X62" s="6"/>
    </row>
    <row r="63" spans="1:24" ht="15">
      <c r="A63" s="15"/>
      <c r="B63" s="16"/>
      <c r="C63" s="31"/>
      <c r="D63" s="24"/>
      <c r="E63" s="24"/>
      <c r="F63" s="15"/>
      <c r="G63" s="15"/>
      <c r="H63" s="12"/>
      <c r="I63" s="12"/>
      <c r="J63" s="6"/>
      <c r="K63" s="6"/>
      <c r="L63" s="6"/>
      <c r="M63" s="6"/>
      <c r="N63" s="6"/>
      <c r="P63" s="6"/>
      <c r="Q63" s="6"/>
      <c r="V63" s="6"/>
      <c r="W63" s="6"/>
      <c r="X63" s="6"/>
    </row>
    <row r="64" spans="1:24" ht="15">
      <c r="A64" s="3"/>
      <c r="B64" s="16"/>
      <c r="C64" s="31"/>
      <c r="D64" s="24"/>
      <c r="E64" s="24"/>
      <c r="F64" s="15"/>
      <c r="G64" s="15"/>
      <c r="H64" s="12"/>
      <c r="I64" s="12"/>
      <c r="J64" s="6"/>
      <c r="K64" s="6"/>
      <c r="L64" s="6"/>
      <c r="M64" s="6"/>
      <c r="N64" s="6"/>
      <c r="P64" s="6"/>
      <c r="Q64" s="6"/>
      <c r="V64" s="6"/>
      <c r="W64" s="6"/>
      <c r="X64" s="6"/>
    </row>
    <row r="65" spans="1:24" ht="15">
      <c r="A65" s="3"/>
      <c r="B65" s="70" t="s">
        <v>80</v>
      </c>
      <c r="C65" s="31"/>
      <c r="D65" s="24"/>
      <c r="E65" s="24"/>
      <c r="F65" s="15"/>
      <c r="G65" s="15"/>
      <c r="H65" s="12"/>
      <c r="I65" s="12"/>
      <c r="J65" s="6"/>
      <c r="K65" s="6"/>
      <c r="L65" s="6"/>
      <c r="M65" s="6"/>
      <c r="N65" s="6"/>
      <c r="P65" s="6"/>
      <c r="Q65" s="6"/>
      <c r="V65" s="6"/>
      <c r="W65" s="6"/>
      <c r="X65" s="6"/>
    </row>
    <row r="66" spans="1:24" ht="15">
      <c r="A66" s="3"/>
      <c r="B66" s="16"/>
      <c r="C66" s="31"/>
      <c r="D66" s="24"/>
      <c r="E66" s="24"/>
      <c r="F66" s="15"/>
      <c r="G66" s="15"/>
      <c r="H66" s="12"/>
      <c r="I66" s="17"/>
      <c r="J66" s="6"/>
      <c r="K66" s="6"/>
      <c r="L66" s="6"/>
      <c r="M66" s="6"/>
      <c r="N66" s="6"/>
      <c r="P66" s="6"/>
      <c r="Q66" s="6"/>
      <c r="V66" s="6"/>
      <c r="W66" s="6"/>
      <c r="X66" s="6"/>
    </row>
    <row r="67" spans="1:24" ht="15">
      <c r="A67" s="3"/>
      <c r="B67" s="16" t="s">
        <v>89</v>
      </c>
      <c r="C67" s="31"/>
      <c r="D67" s="22"/>
      <c r="E67" s="22"/>
      <c r="F67" s="15"/>
      <c r="G67" s="15"/>
      <c r="H67" s="15"/>
      <c r="I67" s="12"/>
      <c r="J67" s="6"/>
      <c r="K67" s="6"/>
      <c r="L67" s="6"/>
      <c r="M67" s="6"/>
      <c r="N67" s="6"/>
      <c r="P67" s="6"/>
      <c r="Q67" s="6"/>
      <c r="V67" s="6"/>
      <c r="W67" s="6"/>
      <c r="X67" s="6"/>
    </row>
    <row r="68" spans="1:24" ht="15">
      <c r="A68" s="3"/>
      <c r="B68" s="16" t="s">
        <v>90</v>
      </c>
      <c r="C68" s="31"/>
      <c r="D68" s="22"/>
      <c r="E68" s="22"/>
      <c r="F68" s="15"/>
      <c r="G68" s="15"/>
      <c r="H68" s="15"/>
      <c r="I68" s="12"/>
      <c r="J68" s="6"/>
      <c r="K68" s="6"/>
      <c r="L68" s="6"/>
      <c r="M68" s="6"/>
      <c r="N68" s="6"/>
      <c r="P68" s="6"/>
      <c r="Q68" s="6"/>
      <c r="V68" s="6"/>
      <c r="W68" s="6"/>
      <c r="X68" s="6"/>
    </row>
    <row r="69" spans="1:24" ht="26.25">
      <c r="A69" s="3"/>
      <c r="B69" s="16" t="s">
        <v>91</v>
      </c>
      <c r="C69" s="31"/>
      <c r="D69" s="22"/>
      <c r="E69" s="22"/>
      <c r="F69" s="15"/>
      <c r="G69" s="15"/>
      <c r="H69" s="115" t="s">
        <v>145</v>
      </c>
      <c r="I69" s="12"/>
      <c r="J69" s="6"/>
      <c r="K69" s="6"/>
      <c r="L69" s="6"/>
      <c r="M69" s="6"/>
      <c r="N69" s="6"/>
      <c r="P69" s="6"/>
      <c r="Q69" s="6"/>
      <c r="V69" s="6"/>
      <c r="W69" s="6"/>
      <c r="X69" s="6"/>
    </row>
    <row r="70" spans="1:24" ht="15">
      <c r="A70" s="3"/>
      <c r="B70" s="16" t="s">
        <v>92</v>
      </c>
      <c r="C70" s="31"/>
      <c r="D70" s="22"/>
      <c r="E70" s="22"/>
      <c r="F70" s="15"/>
      <c r="G70" s="15"/>
      <c r="H70" s="12"/>
      <c r="I70" s="12"/>
      <c r="J70" s="6"/>
      <c r="K70" s="6"/>
      <c r="L70" s="6"/>
      <c r="M70" s="6"/>
      <c r="N70" s="6"/>
      <c r="P70" s="6"/>
      <c r="Q70" s="6"/>
      <c r="V70" s="6"/>
      <c r="W70" s="6"/>
      <c r="X70" s="6"/>
    </row>
    <row r="71" spans="1:24" ht="15">
      <c r="A71" s="3"/>
      <c r="B71" s="16" t="s">
        <v>93</v>
      </c>
      <c r="C71" s="31"/>
      <c r="D71" s="22"/>
      <c r="E71" s="22"/>
      <c r="F71" s="15"/>
      <c r="G71" s="15"/>
      <c r="H71" s="12"/>
      <c r="I71" s="12"/>
      <c r="J71" s="6"/>
      <c r="K71" s="6"/>
      <c r="L71" s="6"/>
      <c r="M71" s="6"/>
      <c r="N71" s="6"/>
      <c r="P71" s="6"/>
      <c r="Q71" s="6"/>
      <c r="V71" s="6"/>
      <c r="W71" s="6"/>
      <c r="X71" s="6"/>
    </row>
    <row r="72" spans="1:24" ht="15">
      <c r="A72" s="3"/>
      <c r="B72" s="16"/>
      <c r="C72" s="31"/>
      <c r="D72" s="24"/>
      <c r="E72" s="24"/>
      <c r="F72" s="15"/>
      <c r="G72" s="15"/>
      <c r="H72" s="12"/>
      <c r="I72" s="12"/>
      <c r="J72" s="6"/>
      <c r="K72" s="6"/>
      <c r="L72" s="6"/>
      <c r="M72" s="6"/>
      <c r="N72" s="6"/>
      <c r="P72" s="6"/>
      <c r="Q72" s="6"/>
      <c r="V72" s="6"/>
      <c r="W72" s="6"/>
      <c r="X72" s="6"/>
    </row>
    <row r="73" spans="1:24" ht="15">
      <c r="A73" s="106"/>
      <c r="B73" s="16" t="str">
        <f>"Hold " &amp; Table1[[#This Row],[Dette er for hold '# (fx 1-8 eller 1)]] &amp; " " &amp; Table1[[#This Row],[Beskrivelse]]</f>
        <v>Hold 1 OBLIGATORISK SUTUR</v>
      </c>
      <c r="C73" s="31">
        <f>IF(Table1[[#This Row],[Navn]]&lt;&gt;"",DATE($T$7, 1, -2) - WEEKDAY(DATE($T$7, 1, 3)) +Table1[[#This Row],[Kal uge]]* 7+Table1[[#This Row],[Uge dag]]-1,"")</f>
        <v>44074</v>
      </c>
      <c r="D73" s="22">
        <v>0.35416666666666669</v>
      </c>
      <c r="E73" s="22">
        <v>0.41666666666666669</v>
      </c>
      <c r="F73" s="15"/>
      <c r="G73" s="34" t="s">
        <v>81</v>
      </c>
      <c r="H73" s="74" t="s">
        <v>108</v>
      </c>
      <c r="I73" s="17" t="s">
        <v>2</v>
      </c>
      <c r="J73" s="72"/>
      <c r="K73" s="6"/>
      <c r="L73" s="6" t="s">
        <v>83</v>
      </c>
      <c r="M73" s="6"/>
      <c r="N73" s="6"/>
      <c r="P73" s="6">
        <v>36</v>
      </c>
      <c r="Q73" s="6"/>
      <c r="R73">
        <v>1</v>
      </c>
      <c r="V73" s="6">
        <v>35</v>
      </c>
      <c r="W73" s="6"/>
      <c r="X73" s="6"/>
    </row>
    <row r="74" spans="1:24" ht="15">
      <c r="A74" s="106"/>
      <c r="B74" s="16" t="str">
        <f>"Hold " &amp; Table1[[#This Row],[Dette er for hold '# (fx 1-8 eller 1)]] &amp; " " &amp; Table1[[#This Row],[Beskrivelse]]</f>
        <v>Hold 1 OBLIGATORISK Ur/Onko</v>
      </c>
      <c r="C74" s="31">
        <f>IF(Table1[[#This Row],[Navn]]&lt;&gt;"",DATE($T$7, 1, -2) - WEEKDAY(DATE($T$7, 1, 3)) +Table1[[#This Row],[Kal uge]]* 7+Table1[[#This Row],[Uge dag]]-1,"")</f>
        <v>44074</v>
      </c>
      <c r="D74" s="22">
        <v>0.5</v>
      </c>
      <c r="E74" s="22">
        <v>0.625</v>
      </c>
      <c r="F74" s="15"/>
      <c r="G74" s="34" t="s">
        <v>82</v>
      </c>
      <c r="H74" s="74" t="s">
        <v>108</v>
      </c>
      <c r="I74" s="17" t="s">
        <v>2</v>
      </c>
      <c r="J74" s="72"/>
      <c r="K74" s="6"/>
      <c r="L74" s="6" t="s">
        <v>83</v>
      </c>
      <c r="M74" s="6"/>
      <c r="N74" s="6"/>
      <c r="P74" s="6">
        <v>36</v>
      </c>
      <c r="Q74" s="6"/>
      <c r="R74">
        <v>1</v>
      </c>
      <c r="V74" s="6">
        <v>35</v>
      </c>
      <c r="W74" s="6"/>
      <c r="X74" s="6"/>
    </row>
    <row r="75" spans="1:24" ht="15">
      <c r="A75" s="106"/>
      <c r="B75" s="16" t="str">
        <f>"Hold " &amp; Table1[[#This Row],[Dette er for hold '# (fx 1-8 eller 1)]] &amp; " " &amp; Table1[[#This Row],[Beskrivelse]]</f>
        <v>Hold 2 OBLIGATORISK SUTUR</v>
      </c>
      <c r="C75" s="31">
        <f>IF(Table1[[#This Row],[Navn]]&lt;&gt;"",DATE($T$7, 1, -2) - WEEKDAY(DATE($T$7, 1, 3)) +Table1[[#This Row],[Kal uge]]* 7+Table1[[#This Row],[Uge dag]]-1,"")</f>
        <v>44074</v>
      </c>
      <c r="D75" s="22">
        <v>0.4375</v>
      </c>
      <c r="E75" s="22">
        <v>0.5</v>
      </c>
      <c r="F75" s="15"/>
      <c r="G75" s="34" t="s">
        <v>81</v>
      </c>
      <c r="H75" s="74" t="s">
        <v>108</v>
      </c>
      <c r="I75" s="17" t="s">
        <v>36</v>
      </c>
      <c r="J75" s="72"/>
      <c r="K75" s="6"/>
      <c r="L75" s="6" t="s">
        <v>83</v>
      </c>
      <c r="M75" s="6"/>
      <c r="N75" s="6"/>
      <c r="P75" s="6">
        <v>36</v>
      </c>
      <c r="Q75" s="6"/>
      <c r="R75">
        <v>1</v>
      </c>
      <c r="V75" s="6">
        <v>35</v>
      </c>
      <c r="W75" s="6"/>
      <c r="X75" s="6"/>
    </row>
    <row r="76" spans="1:24" ht="15">
      <c r="A76" s="106"/>
      <c r="B76" s="16" t="str">
        <f>"Hold " &amp; Table1[[#This Row],[Dette er for hold '# (fx 1-8 eller 1)]] &amp; " " &amp; Table1[[#This Row],[Beskrivelse]]</f>
        <v>Hold 2 OBLIGATORISK Ur/Onko</v>
      </c>
      <c r="C76" s="31">
        <f>IF(Table1[[#This Row],[Navn]]&lt;&gt;"",DATE($T$7, 1, -2) - WEEKDAY(DATE($T$7, 1, 3)) +Table1[[#This Row],[Kal uge]]* 7+Table1[[#This Row],[Uge dag]]-1,"")</f>
        <v>44074</v>
      </c>
      <c r="D76" s="22">
        <v>0.64583333333333337</v>
      </c>
      <c r="E76" s="22">
        <v>0.77083333333333337</v>
      </c>
      <c r="F76" s="15"/>
      <c r="G76" s="34" t="s">
        <v>82</v>
      </c>
      <c r="H76" s="74" t="s">
        <v>108</v>
      </c>
      <c r="I76" s="17" t="s">
        <v>36</v>
      </c>
      <c r="J76" s="72"/>
      <c r="K76" s="6"/>
      <c r="L76" s="6" t="s">
        <v>83</v>
      </c>
      <c r="M76" s="6"/>
      <c r="N76" s="6"/>
      <c r="P76" s="6">
        <v>36</v>
      </c>
      <c r="Q76" s="6"/>
      <c r="R76">
        <v>1</v>
      </c>
      <c r="V76" s="6">
        <v>35</v>
      </c>
      <c r="W76" s="6"/>
      <c r="X76" s="6"/>
    </row>
    <row r="77" spans="1:24" ht="15">
      <c r="A77" s="106"/>
      <c r="B77" s="16" t="str">
        <f>"Hold " &amp; Table1[[#This Row],[Dette er for hold '# (fx 1-8 eller 1)]] &amp; " " &amp; Table1[[#This Row],[Beskrivelse]]</f>
        <v>Hold 3 OBLIGATORISK SUTUR</v>
      </c>
      <c r="C77" s="31">
        <f>IF(Table1[[#This Row],[Navn]]&lt;&gt;"",DATE($T$7, 1, -2) - WEEKDAY(DATE($T$7, 1, 3)) +Table1[[#This Row],[Kal uge]]* 7+Table1[[#This Row],[Uge dag]]-1,"")</f>
        <v>44074</v>
      </c>
      <c r="D77" s="22">
        <v>0.52083333333333337</v>
      </c>
      <c r="E77" s="22">
        <v>0.58333333333333337</v>
      </c>
      <c r="F77" s="15"/>
      <c r="G77" s="34" t="s">
        <v>81</v>
      </c>
      <c r="H77" s="74" t="s">
        <v>108</v>
      </c>
      <c r="I77" s="17" t="s">
        <v>37</v>
      </c>
      <c r="J77" s="72"/>
      <c r="K77" s="6"/>
      <c r="L77" s="6" t="s">
        <v>83</v>
      </c>
      <c r="M77" s="6"/>
      <c r="N77" s="6"/>
      <c r="P77" s="6">
        <v>36</v>
      </c>
      <c r="Q77" s="6"/>
      <c r="R77">
        <v>1</v>
      </c>
      <c r="V77" s="6">
        <v>35</v>
      </c>
      <c r="W77" s="6"/>
      <c r="X77" s="6"/>
    </row>
    <row r="78" spans="1:24" ht="15">
      <c r="A78" s="106"/>
      <c r="B78" s="16" t="str">
        <f>"Hold " &amp; Table1[[#This Row],[Dette er for hold '# (fx 1-8 eller 1)]] &amp; " " &amp; Table1[[#This Row],[Beskrivelse]]</f>
        <v>Hold 3 OBLIGATORISK Ur/Onko</v>
      </c>
      <c r="C78" s="31">
        <f>IF(Table1[[#This Row],[Navn]]&lt;&gt;"",DATE($T$7, 1, -2) - WEEKDAY(DATE($T$7, 1, 3)) +Table1[[#This Row],[Kal uge]]* 7+Table1[[#This Row],[Uge dag]]-1,"")</f>
        <v>44074</v>
      </c>
      <c r="D78" s="22">
        <v>0.35416666666666669</v>
      </c>
      <c r="E78" s="22">
        <v>0.47916666666666669</v>
      </c>
      <c r="F78" s="15"/>
      <c r="G78" s="34" t="s">
        <v>82</v>
      </c>
      <c r="H78" s="74" t="s">
        <v>108</v>
      </c>
      <c r="I78" s="17" t="s">
        <v>37</v>
      </c>
      <c r="J78" s="72"/>
      <c r="K78" s="6"/>
      <c r="L78" s="6" t="s">
        <v>83</v>
      </c>
      <c r="M78" s="6"/>
      <c r="N78" s="6"/>
      <c r="P78" s="6">
        <v>36</v>
      </c>
      <c r="Q78" s="6"/>
      <c r="R78">
        <v>1</v>
      </c>
      <c r="V78" s="6">
        <v>35</v>
      </c>
      <c r="W78" s="6"/>
      <c r="X78" s="6"/>
    </row>
    <row r="79" spans="1:24" ht="15">
      <c r="A79" s="3"/>
      <c r="B79" s="16"/>
      <c r="C79" s="31"/>
      <c r="D79" s="22"/>
      <c r="E79" s="22"/>
      <c r="F79" s="15"/>
      <c r="G79" s="15"/>
      <c r="H79" s="12"/>
      <c r="I79" s="17"/>
      <c r="J79" s="6"/>
      <c r="K79" s="6"/>
      <c r="L79" s="6"/>
      <c r="M79" s="6"/>
      <c r="N79" s="6"/>
      <c r="P79" s="6"/>
      <c r="Q79" s="6"/>
      <c r="V79" s="6"/>
      <c r="W79" s="6"/>
      <c r="X79" s="6"/>
    </row>
    <row r="80" spans="1:24" ht="15">
      <c r="A80" s="3"/>
      <c r="B80" s="16"/>
      <c r="C80" s="31"/>
      <c r="D80" s="24"/>
      <c r="E80" s="24"/>
      <c r="F80" s="15"/>
      <c r="G80" s="15"/>
      <c r="H80" s="12"/>
      <c r="I80" s="17"/>
      <c r="J80" s="6"/>
      <c r="K80" s="6"/>
      <c r="L80" s="6"/>
      <c r="M80" s="6"/>
      <c r="N80" s="6"/>
      <c r="P80" s="6"/>
      <c r="Q80" s="6"/>
      <c r="V80" s="6"/>
      <c r="W80" s="6"/>
      <c r="X80" s="6"/>
    </row>
    <row r="81" spans="1:24" ht="15">
      <c r="A81" s="106"/>
      <c r="B81" s="16" t="str">
        <f>"Hold " &amp; Table1[[#This Row],[Dette er for hold '# (fx 1-8 eller 1)]] &amp; " " &amp; Table1[[#This Row],[Beskrivelse]]</f>
        <v>Hold 3 OBLIGATORISK Grisekursus</v>
      </c>
      <c r="C81" s="31">
        <f>IF(Table1[[#This Row],[Navn]]&lt;&gt;"",DATE($T$7, 1, -2) - WEEKDAY(DATE($T$7, 1, 3)) +Table1[[#This Row],[Kal uge]]* 7+Table1[[#This Row],[Uge dag]]-1,"")</f>
        <v>44075</v>
      </c>
      <c r="D81" s="22">
        <v>0.33333333333333331</v>
      </c>
      <c r="E81" s="22">
        <v>0.66666666666666663</v>
      </c>
      <c r="F81" s="15"/>
      <c r="G81" s="34" t="s">
        <v>76</v>
      </c>
      <c r="H81" s="74" t="s">
        <v>109</v>
      </c>
      <c r="I81" s="17" t="s">
        <v>37</v>
      </c>
      <c r="J81" s="72" t="s">
        <v>77</v>
      </c>
      <c r="K81" s="6"/>
      <c r="L81" s="6" t="s">
        <v>78</v>
      </c>
      <c r="M81" s="6"/>
      <c r="N81" s="6"/>
      <c r="P81" s="6">
        <v>36</v>
      </c>
      <c r="Q81" s="6"/>
      <c r="R81">
        <v>2</v>
      </c>
      <c r="V81" s="6">
        <v>35</v>
      </c>
      <c r="W81" s="6"/>
      <c r="X81" s="6"/>
    </row>
    <row r="82" spans="1:24" ht="15">
      <c r="A82" s="106"/>
      <c r="B82" s="16" t="str">
        <f>"Hold " &amp; Table1[[#This Row],[Dette er for hold '# (fx 1-8 eller 1)]] &amp; " " &amp; Table1[[#This Row],[Beskrivelse]]</f>
        <v>Hold 1 OBLIGATORISK Grisekursus</v>
      </c>
      <c r="C82" s="31">
        <f>IF(Table1[[#This Row],[Navn]]&lt;&gt;"",DATE($T$7, 1, -2) - WEEKDAY(DATE($T$7, 1, 3)) +Table1[[#This Row],[Kal uge]]* 7+Table1[[#This Row],[Uge dag]]-1,"")</f>
        <v>44076</v>
      </c>
      <c r="D82" s="22">
        <v>0.33333333333333331</v>
      </c>
      <c r="E82" s="22">
        <v>0.66666666666666663</v>
      </c>
      <c r="F82" s="15"/>
      <c r="G82" s="34" t="s">
        <v>76</v>
      </c>
      <c r="H82" s="74" t="s">
        <v>109</v>
      </c>
      <c r="I82" s="17" t="s">
        <v>2</v>
      </c>
      <c r="J82" s="72" t="s">
        <v>77</v>
      </c>
      <c r="K82" s="6"/>
      <c r="L82" s="6" t="s">
        <v>78</v>
      </c>
      <c r="M82" s="6"/>
      <c r="N82" s="6"/>
      <c r="P82" s="6">
        <v>36</v>
      </c>
      <c r="Q82" s="6"/>
      <c r="R82">
        <v>3</v>
      </c>
      <c r="V82" s="6">
        <v>35</v>
      </c>
      <c r="W82" s="6"/>
      <c r="X82" s="6"/>
    </row>
    <row r="83" spans="1:24" ht="15">
      <c r="A83" s="106"/>
      <c r="B83" s="16" t="str">
        <f>"Hold " &amp; Table1[[#This Row],[Dette er for hold '# (fx 1-8 eller 1)]] &amp; " " &amp; Table1[[#This Row],[Beskrivelse]]</f>
        <v>Hold 2 OBLIGATORISK Grisekursus</v>
      </c>
      <c r="C83" s="31">
        <f>IF(Table1[[#This Row],[Navn]]&lt;&gt;"",DATE($T$7, 1, -2) - WEEKDAY(DATE($T$7, 1, 3)) +Table1[[#This Row],[Kal uge]]* 7+Table1[[#This Row],[Uge dag]]-1,"")</f>
        <v>44077</v>
      </c>
      <c r="D83" s="22">
        <v>0.33333333333333331</v>
      </c>
      <c r="E83" s="22">
        <v>0.66666666666666663</v>
      </c>
      <c r="F83" s="15"/>
      <c r="G83" s="34" t="s">
        <v>76</v>
      </c>
      <c r="H83" s="74" t="s">
        <v>109</v>
      </c>
      <c r="I83" s="17" t="s">
        <v>36</v>
      </c>
      <c r="J83" s="72" t="s">
        <v>77</v>
      </c>
      <c r="K83" s="6"/>
      <c r="L83" s="6" t="s">
        <v>78</v>
      </c>
      <c r="M83" s="6"/>
      <c r="N83" s="6"/>
      <c r="P83" s="6">
        <v>36</v>
      </c>
      <c r="Q83" s="6"/>
      <c r="R83">
        <v>4</v>
      </c>
      <c r="V83" s="6">
        <v>35</v>
      </c>
      <c r="W83" s="6"/>
      <c r="X83" s="6"/>
    </row>
    <row r="84" spans="1:24" ht="15">
      <c r="A84" s="3"/>
      <c r="B84" s="16"/>
      <c r="C84" s="73"/>
      <c r="D84" s="22"/>
      <c r="E84" s="22"/>
      <c r="F84" s="15"/>
      <c r="G84" s="15"/>
      <c r="H84" s="12"/>
      <c r="I84" s="17"/>
      <c r="J84" s="6"/>
      <c r="K84" s="6"/>
      <c r="L84" s="6"/>
      <c r="M84" s="6"/>
      <c r="N84" s="6"/>
      <c r="P84" s="6"/>
      <c r="Q84" s="6"/>
      <c r="V84" s="6"/>
      <c r="W84" s="6"/>
      <c r="X84" s="6"/>
    </row>
    <row r="85" spans="1:24" ht="15">
      <c r="A85" s="3"/>
      <c r="B85" s="16"/>
      <c r="C85" s="73"/>
      <c r="D85" s="22"/>
      <c r="E85" s="22"/>
      <c r="F85" s="15"/>
      <c r="G85" s="15"/>
      <c r="H85" s="12"/>
      <c r="I85" s="17"/>
      <c r="J85" s="6"/>
      <c r="K85" s="6"/>
      <c r="L85" s="6"/>
      <c r="M85" s="6"/>
      <c r="N85" s="6"/>
      <c r="P85" s="6"/>
      <c r="Q85" s="6"/>
      <c r="V85" s="6"/>
      <c r="W85" s="6"/>
      <c r="X85" s="6"/>
    </row>
    <row r="86" spans="1:24" ht="15">
      <c r="A86" s="106" t="s">
        <v>84</v>
      </c>
      <c r="B86" s="16" t="str">
        <f>"Hold " &amp; Table1[[#This Row],[Dette er for hold '# (fx 1-8 eller 1)]] &amp; " " &amp; Table1[[#This Row],[Beskrivelse]]</f>
        <v>Hold 1 OBLIGATORISK ULTRALYD</v>
      </c>
      <c r="C86" s="31">
        <f>IF(Table1[[#This Row],[Navn]]&lt;&gt;"",DATE($T$7, 1, -2) - WEEKDAY(DATE($T$7, 1, 3)) +Table1[[#This Row],[Kal uge]]* 7+Table1[[#This Row],[Uge dag]]-1,"")</f>
        <v>44075</v>
      </c>
      <c r="D86" s="22">
        <v>0.33333333333333331</v>
      </c>
      <c r="E86" s="22">
        <v>0.625</v>
      </c>
      <c r="F86" s="15"/>
      <c r="G86" s="34" t="s">
        <v>85</v>
      </c>
      <c r="H86" s="112" t="s">
        <v>110</v>
      </c>
      <c r="I86" s="17" t="s">
        <v>2</v>
      </c>
      <c r="J86" s="72" t="s">
        <v>50</v>
      </c>
      <c r="K86" s="6"/>
      <c r="L86" s="6" t="s">
        <v>86</v>
      </c>
      <c r="M86" s="6"/>
      <c r="N86" s="6"/>
      <c r="P86" s="6">
        <v>36</v>
      </c>
      <c r="Q86" s="6"/>
      <c r="R86">
        <v>2</v>
      </c>
      <c r="V86" s="119"/>
      <c r="W86" s="119"/>
      <c r="X86" s="119"/>
    </row>
    <row r="87" spans="1:24" ht="15">
      <c r="A87" s="106" t="s">
        <v>84</v>
      </c>
      <c r="B87" s="16" t="str">
        <f>"Hold " &amp; Table1[[#This Row],[Dette er for hold '# (fx 1-8 eller 1)]] &amp; " " &amp; Table1[[#This Row],[Beskrivelse]]</f>
        <v>Hold 2 OBLIGATORISK ULTRALYD</v>
      </c>
      <c r="C87" s="31">
        <f>IF(Table1[[#This Row],[Navn]]&lt;&gt;"",DATE($T$7, 1, -2) - WEEKDAY(DATE($T$7, 1, 3)) +Table1[[#This Row],[Kal uge]]* 7+Table1[[#This Row],[Uge dag]]-1,"")</f>
        <v>44076</v>
      </c>
      <c r="D87" s="22">
        <v>0.33333333333333331</v>
      </c>
      <c r="E87" s="22">
        <v>0.625</v>
      </c>
      <c r="F87" s="15"/>
      <c r="G87" s="34" t="s">
        <v>85</v>
      </c>
      <c r="H87" s="112" t="s">
        <v>111</v>
      </c>
      <c r="I87" s="17" t="s">
        <v>36</v>
      </c>
      <c r="J87" s="72" t="s">
        <v>50</v>
      </c>
      <c r="K87" s="6"/>
      <c r="L87" s="6" t="s">
        <v>86</v>
      </c>
      <c r="M87" s="6"/>
      <c r="N87" s="6"/>
      <c r="P87" s="6">
        <v>36</v>
      </c>
      <c r="Q87" s="6"/>
      <c r="R87">
        <v>3</v>
      </c>
      <c r="V87" s="119"/>
      <c r="W87" s="119"/>
      <c r="X87" s="119"/>
    </row>
    <row r="88" spans="1:24" ht="15">
      <c r="A88" s="106" t="s">
        <v>84</v>
      </c>
      <c r="B88" s="16" t="str">
        <f>"Hold " &amp; Table1[[#This Row],[Dette er for hold '# (fx 1-8 eller 1)]] &amp; " " &amp; Table1[[#This Row],[Beskrivelse]]</f>
        <v>Hold 3 OBLIGATORISK ULTRALYD</v>
      </c>
      <c r="C88" s="31">
        <f>IF(Table1[[#This Row],[Navn]]&lt;&gt;"",DATE($T$7, 1, -2) - WEEKDAY(DATE($T$7, 1, 3)) +Table1[[#This Row],[Kal uge]]* 7+Table1[[#This Row],[Uge dag]]-1,"")</f>
        <v>44077</v>
      </c>
      <c r="D88" s="22">
        <v>0.33333333333333331</v>
      </c>
      <c r="E88" s="22">
        <v>0.625</v>
      </c>
      <c r="F88" s="15"/>
      <c r="G88" s="34" t="s">
        <v>85</v>
      </c>
      <c r="H88" s="112" t="s">
        <v>111</v>
      </c>
      <c r="I88" s="17" t="s">
        <v>37</v>
      </c>
      <c r="J88" s="72" t="s">
        <v>50</v>
      </c>
      <c r="K88" s="6"/>
      <c r="L88" s="6" t="s">
        <v>86</v>
      </c>
      <c r="M88" s="6"/>
      <c r="N88" s="6"/>
      <c r="P88" s="6">
        <v>36</v>
      </c>
      <c r="Q88" s="6"/>
      <c r="R88">
        <v>4</v>
      </c>
      <c r="V88" s="119"/>
      <c r="W88" s="119"/>
      <c r="X88" s="119"/>
    </row>
    <row r="89" spans="1:24" ht="15">
      <c r="A89" s="3"/>
      <c r="B89" s="16"/>
      <c r="C89" s="73"/>
      <c r="D89" s="22"/>
      <c r="E89" s="22"/>
      <c r="F89" s="15"/>
      <c r="G89" s="15"/>
      <c r="H89" s="12"/>
      <c r="I89" s="17"/>
      <c r="J89" s="6"/>
      <c r="K89" s="6"/>
      <c r="L89" s="6"/>
      <c r="M89" s="6"/>
      <c r="N89" s="6"/>
      <c r="P89" s="6"/>
      <c r="Q89" s="6"/>
      <c r="V89" s="6"/>
      <c r="W89" s="6"/>
      <c r="X89" s="6"/>
    </row>
    <row r="90" spans="1:24" ht="15">
      <c r="A90" s="3"/>
      <c r="B90" s="16"/>
      <c r="C90" s="73"/>
      <c r="D90" s="22"/>
      <c r="E90" s="22"/>
      <c r="F90" s="15"/>
      <c r="G90" s="15"/>
      <c r="H90" s="12"/>
      <c r="I90" s="17"/>
      <c r="J90" s="6"/>
      <c r="K90" s="6"/>
      <c r="L90" s="6"/>
      <c r="M90" s="6"/>
      <c r="N90" s="6"/>
      <c r="P90" s="6"/>
      <c r="Q90" s="6"/>
      <c r="V90" s="6"/>
      <c r="W90" s="6"/>
      <c r="X90" s="6"/>
    </row>
    <row r="91" spans="1:24" ht="15">
      <c r="A91" s="106"/>
      <c r="B91" s="16" t="str">
        <f>"Hold " &amp; Table1[[#This Row],[Dette er for hold '# (fx 1-8 eller 1)]] &amp; " " &amp; Table1[[#This Row],[Beskrivelse]]</f>
        <v>Hold 1 OBLIGATORISK kirurgi</v>
      </c>
      <c r="C91" s="31">
        <f>IF(Table1[[#This Row],[Navn]]&lt;&gt;"",DATE($T$7, 1, -2) - WEEKDAY(DATE($T$7, 1, 3)) +Table1[[#This Row],[Kal uge]]* 7+Table1[[#This Row],[Uge dag]]-1,"")</f>
        <v>44077</v>
      </c>
      <c r="D91" s="22">
        <v>0.66666666666666663</v>
      </c>
      <c r="E91" s="22">
        <v>0.79166666666666663</v>
      </c>
      <c r="F91" s="15"/>
      <c r="G91" s="34" t="s">
        <v>87</v>
      </c>
      <c r="H91" s="74" t="s">
        <v>108</v>
      </c>
      <c r="I91" s="17" t="s">
        <v>2</v>
      </c>
      <c r="J91" s="72"/>
      <c r="K91" s="6"/>
      <c r="L91" s="6" t="s">
        <v>83</v>
      </c>
      <c r="M91" s="6"/>
      <c r="N91" s="6"/>
      <c r="P91" s="6">
        <v>36</v>
      </c>
      <c r="Q91" s="6"/>
      <c r="R91">
        <v>4</v>
      </c>
      <c r="V91" s="119"/>
      <c r="W91" s="119"/>
      <c r="X91" s="119"/>
    </row>
    <row r="92" spans="1:24" ht="15">
      <c r="A92" s="106"/>
      <c r="B92" s="16" t="str">
        <f>"Hold " &amp; Table1[[#This Row],[Dette er for hold '# (fx 1-8 eller 1)]] &amp; " " &amp; Table1[[#This Row],[Beskrivelse]]</f>
        <v>Hold 2 OBLIGATORISK kirurgi</v>
      </c>
      <c r="C92" s="31">
        <f>IF(Table1[[#This Row],[Navn]]&lt;&gt;"",DATE($T$7, 1, -2) - WEEKDAY(DATE($T$7, 1, 3)) +Table1[[#This Row],[Kal uge]]* 7+Table1[[#This Row],[Uge dag]]-1,"")</f>
        <v>44075</v>
      </c>
      <c r="D92" s="22">
        <v>0.35416666666666669</v>
      </c>
      <c r="E92" s="22">
        <v>0.47916666666666669</v>
      </c>
      <c r="F92" s="15"/>
      <c r="G92" s="34" t="s">
        <v>87</v>
      </c>
      <c r="H92" s="74" t="s">
        <v>108</v>
      </c>
      <c r="I92" s="17" t="s">
        <v>36</v>
      </c>
      <c r="J92" s="72"/>
      <c r="K92" s="6"/>
      <c r="L92" s="6" t="s">
        <v>83</v>
      </c>
      <c r="M92" s="6"/>
      <c r="N92" s="6"/>
      <c r="P92" s="6">
        <v>36</v>
      </c>
      <c r="Q92" s="6"/>
      <c r="R92">
        <v>2</v>
      </c>
      <c r="V92" s="119"/>
      <c r="W92" s="119"/>
      <c r="X92" s="119"/>
    </row>
    <row r="93" spans="1:24" ht="15">
      <c r="A93" s="106"/>
      <c r="B93" s="16" t="str">
        <f>"Hold " &amp; Table1[[#This Row],[Dette er for hold '# (fx 1-8 eller 1)]] &amp; " " &amp; Table1[[#This Row],[Beskrivelse]]</f>
        <v>Hold 3 OBLIGATORISK kirurgi</v>
      </c>
      <c r="C93" s="31">
        <f>IF(Table1[[#This Row],[Navn]]&lt;&gt;"",DATE($T$7, 1, -2) - WEEKDAY(DATE($T$7, 1, 3)) +Table1[[#This Row],[Kal uge]]* 7+Table1[[#This Row],[Uge dag]]-1,"")</f>
        <v>44076</v>
      </c>
      <c r="D93" s="22">
        <v>0.66666666666666663</v>
      </c>
      <c r="E93" s="22">
        <v>0.79166666666666663</v>
      </c>
      <c r="F93" s="15"/>
      <c r="G93" s="34" t="s">
        <v>87</v>
      </c>
      <c r="H93" s="74" t="s">
        <v>108</v>
      </c>
      <c r="I93" s="17" t="s">
        <v>37</v>
      </c>
      <c r="J93" s="72"/>
      <c r="K93" s="6"/>
      <c r="L93" s="6" t="s">
        <v>83</v>
      </c>
      <c r="M93" s="6"/>
      <c r="N93" s="6"/>
      <c r="P93" s="6">
        <v>36</v>
      </c>
      <c r="Q93" s="6"/>
      <c r="R93">
        <v>3</v>
      </c>
      <c r="V93" s="119"/>
      <c r="W93" s="119"/>
      <c r="X93" s="119"/>
    </row>
    <row r="94" spans="1:24" ht="15">
      <c r="A94" s="3"/>
      <c r="B94" s="16"/>
      <c r="C94" s="73"/>
      <c r="D94" s="22"/>
      <c r="E94" s="22"/>
      <c r="F94" s="15"/>
      <c r="G94" s="15"/>
      <c r="H94" s="12"/>
      <c r="I94" s="12"/>
      <c r="J94" s="6"/>
      <c r="K94" s="6"/>
      <c r="L94" s="6"/>
      <c r="M94" s="6"/>
      <c r="N94" s="6"/>
      <c r="P94" s="6"/>
      <c r="Q94" s="6"/>
      <c r="V94" s="6"/>
      <c r="W94" s="6"/>
      <c r="X94" s="6"/>
    </row>
    <row r="95" spans="1:24" ht="15">
      <c r="A95" s="106"/>
      <c r="B95" s="16"/>
      <c r="C95" s="73"/>
      <c r="D95" s="22"/>
      <c r="E95" s="22"/>
      <c r="F95" s="15"/>
      <c r="G95" s="15"/>
      <c r="H95" s="12"/>
      <c r="I95" s="17"/>
      <c r="J95" s="72"/>
      <c r="K95" s="6"/>
      <c r="L95" s="6"/>
      <c r="M95" s="6"/>
      <c r="N95" s="6"/>
      <c r="P95" s="6"/>
      <c r="Q95" s="6"/>
      <c r="V95" s="6"/>
      <c r="W95" s="6"/>
      <c r="X95" s="6"/>
    </row>
    <row r="96" spans="1:24" ht="15">
      <c r="A96" s="3"/>
      <c r="B96" s="16"/>
      <c r="C96" s="31"/>
      <c r="D96" s="22"/>
      <c r="E96" s="22"/>
      <c r="F96" s="15"/>
      <c r="G96" s="15" t="s">
        <v>130</v>
      </c>
      <c r="H96" s="107" t="s">
        <v>129</v>
      </c>
      <c r="I96" s="17"/>
      <c r="J96" s="6"/>
      <c r="K96" s="6"/>
      <c r="L96" s="6"/>
      <c r="M96" s="6"/>
      <c r="N96" s="6"/>
      <c r="P96" s="6"/>
      <c r="Q96" s="6"/>
      <c r="V96" s="6"/>
      <c r="W96" s="6"/>
      <c r="X96" s="6"/>
    </row>
    <row r="97" spans="1:24" ht="15">
      <c r="A97" s="3"/>
      <c r="B97" s="16" t="str">
        <f>"Hold " &amp; Table1[[#This Row],[Dette er for hold '# (fx 1-8 eller 1)]] &amp; " " &amp; Table1[[#This Row],[Beskrivelse]]</f>
        <v>Hold 1 Kommunikation, kollegial supervision  (Den undersøgende samtale)</v>
      </c>
      <c r="C97" s="31">
        <f>IF(Table1[[#This Row],[Navn]]&lt;&gt;"",DATE($T$7, 1, -2) - WEEKDAY(DATE($T$7, 1, 3)) +Table1[[#This Row],[Kal uge]]* 7+Table1[[#This Row],[Uge dag]]-1,"")</f>
        <v>44078</v>
      </c>
      <c r="D97" s="22">
        <v>0.35416666666666669</v>
      </c>
      <c r="E97" s="22">
        <v>0.4375</v>
      </c>
      <c r="F97" s="15"/>
      <c r="G97" s="15" t="s">
        <v>187</v>
      </c>
      <c r="H97" s="114" t="s">
        <v>131</v>
      </c>
      <c r="I97" s="17" t="s">
        <v>2</v>
      </c>
      <c r="J97" s="6" t="s">
        <v>191</v>
      </c>
      <c r="K97" s="6"/>
      <c r="L97" s="6" t="s">
        <v>88</v>
      </c>
      <c r="M97" s="6"/>
      <c r="N97" s="6"/>
      <c r="P97" s="6">
        <v>36</v>
      </c>
      <c r="Q97" s="6"/>
      <c r="R97">
        <v>5</v>
      </c>
      <c r="V97" s="117">
        <v>35</v>
      </c>
      <c r="W97" s="117">
        <v>30</v>
      </c>
      <c r="X97" s="117">
        <v>15</v>
      </c>
    </row>
    <row r="98" spans="1:24" ht="15">
      <c r="A98" s="3"/>
      <c r="B98" s="16" t="str">
        <f>"Hold " &amp; Table1[[#This Row],[Dette er for hold '# (fx 1-8 eller 1)]] &amp; " " &amp; Table1[[#This Row],[Beskrivelse]]</f>
        <v>Hold 1 Kommunikation, kollegial supervision  (Den undersøgende samtale)</v>
      </c>
      <c r="C98" s="31">
        <f>IF(Table1[[#This Row],[Navn]]&lt;&gt;"",DATE($T$7, 1, -2) - WEEKDAY(DATE($T$7, 1, 3)) +Table1[[#This Row],[Kal uge]]* 7+Table1[[#This Row],[Uge dag]]-1,"")</f>
        <v>44078</v>
      </c>
      <c r="D98" s="22">
        <v>0.47916666666666669</v>
      </c>
      <c r="E98" s="22">
        <v>0.5625</v>
      </c>
      <c r="F98" s="15"/>
      <c r="G98" s="15" t="s">
        <v>187</v>
      </c>
      <c r="H98" s="114" t="s">
        <v>131</v>
      </c>
      <c r="I98" s="17" t="s">
        <v>2</v>
      </c>
      <c r="J98" s="6" t="s">
        <v>191</v>
      </c>
      <c r="K98" s="6"/>
      <c r="L98" s="6" t="s">
        <v>88</v>
      </c>
      <c r="M98" s="6"/>
      <c r="N98" s="6"/>
      <c r="P98" s="6">
        <v>36</v>
      </c>
      <c r="Q98" s="6"/>
      <c r="R98">
        <v>5</v>
      </c>
      <c r="V98" s="117">
        <v>35</v>
      </c>
      <c r="W98" s="117">
        <v>30</v>
      </c>
      <c r="X98" s="117">
        <v>15</v>
      </c>
    </row>
    <row r="99" spans="1:24" ht="15">
      <c r="A99" s="3"/>
      <c r="B99" s="16" t="str">
        <f>"Hold " &amp; Table1[[#This Row],[Dette er for hold '# (fx 1-8 eller 1)]] &amp; " " &amp; Table1[[#This Row],[Beskrivelse]]</f>
        <v>Hold 2 Kommunikation, kollegial supervision  (Den undersøgende samtale)</v>
      </c>
      <c r="C99" s="31">
        <f>IF(Table1[[#This Row],[Navn]]&lt;&gt;"",DATE($T$7, 1, -2) - WEEKDAY(DATE($T$7, 1, 3)) +Table1[[#This Row],[Kal uge]]* 7+Table1[[#This Row],[Uge dag]]-1,"")</f>
        <v>44078</v>
      </c>
      <c r="D99" s="22">
        <v>0.35416666666666669</v>
      </c>
      <c r="E99" s="22">
        <v>0.4375</v>
      </c>
      <c r="F99" s="15"/>
      <c r="G99" s="15" t="s">
        <v>187</v>
      </c>
      <c r="H99" s="114" t="s">
        <v>132</v>
      </c>
      <c r="I99" s="17" t="s">
        <v>36</v>
      </c>
      <c r="J99" s="6" t="s">
        <v>192</v>
      </c>
      <c r="K99" s="6"/>
      <c r="L99" s="6" t="s">
        <v>88</v>
      </c>
      <c r="M99" s="6"/>
      <c r="N99" s="6"/>
      <c r="P99" s="6">
        <v>36</v>
      </c>
      <c r="Q99" s="6"/>
      <c r="R99">
        <v>5</v>
      </c>
      <c r="V99" s="117">
        <v>35</v>
      </c>
      <c r="W99" s="117">
        <v>30</v>
      </c>
      <c r="X99" s="117">
        <v>15</v>
      </c>
    </row>
    <row r="100" spans="1:24" ht="15">
      <c r="A100" s="3"/>
      <c r="B100" s="16" t="str">
        <f>"Hold " &amp; Table1[[#This Row],[Dette er for hold '# (fx 1-8 eller 1)]] &amp; " " &amp; Table1[[#This Row],[Beskrivelse]]</f>
        <v>Hold 2 Kommunikation, kollegial supervision  (Den undersøgende samtale)</v>
      </c>
      <c r="C100" s="31">
        <f>IF(Table1[[#This Row],[Navn]]&lt;&gt;"",DATE($T$7, 1, -2) - WEEKDAY(DATE($T$7, 1, 3)) +Table1[[#This Row],[Kal uge]]* 7+Table1[[#This Row],[Uge dag]]-1,"")</f>
        <v>44078</v>
      </c>
      <c r="D100" s="22">
        <v>0.47916666666666669</v>
      </c>
      <c r="E100" s="22">
        <v>0.5625</v>
      </c>
      <c r="F100" s="15"/>
      <c r="G100" s="15" t="s">
        <v>187</v>
      </c>
      <c r="H100" s="114" t="s">
        <v>132</v>
      </c>
      <c r="I100" s="17" t="s">
        <v>36</v>
      </c>
      <c r="J100" s="6" t="s">
        <v>192</v>
      </c>
      <c r="K100" s="6"/>
      <c r="L100" s="6" t="s">
        <v>88</v>
      </c>
      <c r="M100" s="6"/>
      <c r="N100" s="6"/>
      <c r="P100" s="6">
        <v>36</v>
      </c>
      <c r="Q100" s="6"/>
      <c r="R100">
        <v>5</v>
      </c>
      <c r="V100" s="117">
        <v>35</v>
      </c>
      <c r="W100" s="117">
        <v>30</v>
      </c>
      <c r="X100" s="117">
        <v>15</v>
      </c>
    </row>
    <row r="101" spans="1:24" ht="15">
      <c r="A101" s="3"/>
      <c r="B101" s="16" t="str">
        <f>"Hold " &amp; Table1[[#This Row],[Dette er for hold '# (fx 1-8 eller 1)]] &amp; " " &amp; Table1[[#This Row],[Beskrivelse]]</f>
        <v>Hold 3 Kommunikation, kollegial supervision  (Den undersøgende samtale)</v>
      </c>
      <c r="C101" s="31">
        <f>IF(Table1[[#This Row],[Navn]]&lt;&gt;"",DATE($T$7, 1, -2) - WEEKDAY(DATE($T$7, 1, 3)) +Table1[[#This Row],[Kal uge]]* 7+Table1[[#This Row],[Uge dag]]-1,"")</f>
        <v>44078</v>
      </c>
      <c r="D101" s="22">
        <v>0.35416666666666669</v>
      </c>
      <c r="E101" s="22">
        <v>0.4375</v>
      </c>
      <c r="F101" s="15"/>
      <c r="G101" s="15" t="s">
        <v>187</v>
      </c>
      <c r="H101" s="114" t="s">
        <v>133</v>
      </c>
      <c r="I101" s="17" t="s">
        <v>37</v>
      </c>
      <c r="J101" s="6" t="s">
        <v>193</v>
      </c>
      <c r="K101" s="6"/>
      <c r="L101" s="6" t="s">
        <v>88</v>
      </c>
      <c r="M101" s="6"/>
      <c r="N101" s="6"/>
      <c r="P101" s="6">
        <v>36</v>
      </c>
      <c r="Q101" s="6"/>
      <c r="R101">
        <v>5</v>
      </c>
      <c r="V101" s="117">
        <v>35</v>
      </c>
      <c r="W101" s="117">
        <v>30</v>
      </c>
      <c r="X101" s="117">
        <v>15</v>
      </c>
    </row>
    <row r="102" spans="1:24" ht="15">
      <c r="A102" s="3"/>
      <c r="B102" s="16" t="str">
        <f>"Hold " &amp; Table1[[#This Row],[Dette er for hold '# (fx 1-8 eller 1)]] &amp; " " &amp; Table1[[#This Row],[Beskrivelse]]</f>
        <v>Hold 3 Kommunikation, kollegial supervision  (Den undersøgende samtale)</v>
      </c>
      <c r="C102" s="31">
        <f>IF(Table1[[#This Row],[Navn]]&lt;&gt;"",DATE($T$7, 1, -2) - WEEKDAY(DATE($T$7, 1, 3)) +Table1[[#This Row],[Kal uge]]* 7+Table1[[#This Row],[Uge dag]]-1,"")</f>
        <v>44078</v>
      </c>
      <c r="D102" s="22">
        <v>0.47916666666666669</v>
      </c>
      <c r="E102" s="22">
        <v>0.5625</v>
      </c>
      <c r="F102" s="15"/>
      <c r="G102" s="15" t="s">
        <v>187</v>
      </c>
      <c r="H102" s="114" t="s">
        <v>133</v>
      </c>
      <c r="I102" s="17" t="s">
        <v>37</v>
      </c>
      <c r="J102" s="6" t="s">
        <v>193</v>
      </c>
      <c r="K102" s="6"/>
      <c r="L102" s="6" t="s">
        <v>88</v>
      </c>
      <c r="M102" s="6"/>
      <c r="N102" s="6"/>
      <c r="P102" s="6">
        <v>36</v>
      </c>
      <c r="Q102" s="6"/>
      <c r="R102">
        <v>5</v>
      </c>
      <c r="V102" s="117">
        <v>35</v>
      </c>
      <c r="W102" s="117">
        <v>30</v>
      </c>
      <c r="X102" s="117">
        <v>15</v>
      </c>
    </row>
    <row r="103" spans="1:24" ht="15">
      <c r="A103" s="3" t="s">
        <v>188</v>
      </c>
      <c r="B103" s="16" t="str">
        <f>"Hold " &amp; Table1[[#This Row],[Dette er for hold '# (fx 1-8 eller 1)]] &amp; " " &amp; Table1[[#This Row],[Beskrivelse]]</f>
        <v>Hold 1-3 Kommunikation, kollegial supervision  (Den undersøgende samtale)</v>
      </c>
      <c r="C103" s="31">
        <f>IF(Table1[[#This Row],[Navn]]&lt;&gt;"",DATE($T$7, 1, -2) - WEEKDAY(DATE($T$7, 1, 3)) +Table1[[#This Row],[Kal uge]]* 7+Table1[[#This Row],[Uge dag]]-1,"")</f>
        <v>44078</v>
      </c>
      <c r="D103" s="22">
        <v>0.5</v>
      </c>
      <c r="E103" s="22">
        <v>0.50347222222222221</v>
      </c>
      <c r="F103" s="15"/>
      <c r="G103" s="15" t="s">
        <v>187</v>
      </c>
      <c r="H103" s="114" t="s">
        <v>183</v>
      </c>
      <c r="I103" s="17" t="s">
        <v>73</v>
      </c>
      <c r="J103" s="72"/>
      <c r="K103" s="6"/>
      <c r="L103" s="6"/>
      <c r="M103" s="6"/>
      <c r="N103" s="6"/>
      <c r="P103" s="6">
        <v>36</v>
      </c>
      <c r="Q103" s="6"/>
      <c r="R103">
        <v>5</v>
      </c>
      <c r="V103" s="117"/>
      <c r="W103" s="117"/>
      <c r="X103" s="117"/>
    </row>
    <row r="104" spans="1:24" ht="15">
      <c r="A104" s="3"/>
      <c r="B104" s="16"/>
      <c r="C104" s="73"/>
      <c r="D104" s="22"/>
      <c r="E104" s="22"/>
      <c r="F104" s="15"/>
      <c r="G104" s="15"/>
      <c r="H104" s="12"/>
      <c r="I104" s="17"/>
      <c r="J104" s="6"/>
      <c r="K104" s="6"/>
      <c r="L104" s="6"/>
      <c r="M104" s="6"/>
      <c r="N104" s="6"/>
      <c r="P104" s="6"/>
      <c r="Q104" s="6"/>
      <c r="V104" s="6"/>
      <c r="W104" s="6"/>
      <c r="X104" s="6"/>
    </row>
    <row r="105" spans="1:24" ht="15">
      <c r="A105" s="3"/>
      <c r="B105" s="16"/>
      <c r="C105" s="73"/>
      <c r="D105" s="22"/>
      <c r="E105" s="22"/>
      <c r="F105" s="15"/>
      <c r="G105" s="15"/>
      <c r="H105" s="12"/>
      <c r="I105" s="17"/>
      <c r="J105" s="6"/>
      <c r="K105" s="6"/>
      <c r="L105" s="6"/>
      <c r="M105" s="6"/>
      <c r="N105" s="6"/>
      <c r="P105" s="6"/>
      <c r="Q105" s="6"/>
      <c r="V105" s="6"/>
      <c r="W105" s="6"/>
      <c r="X105" s="6"/>
    </row>
    <row r="106" spans="1:24" ht="15">
      <c r="A106" s="3"/>
      <c r="B106" s="70" t="s">
        <v>79</v>
      </c>
      <c r="C106" s="31"/>
      <c r="D106" s="24"/>
      <c r="E106" s="24"/>
      <c r="F106" s="15"/>
      <c r="G106" s="15"/>
      <c r="H106" s="12"/>
      <c r="I106" s="12"/>
      <c r="J106" s="6"/>
      <c r="K106" s="6"/>
      <c r="L106" s="6"/>
      <c r="M106" s="6"/>
      <c r="N106" s="6"/>
      <c r="P106" s="6"/>
      <c r="Q106" s="6"/>
      <c r="V106" s="6"/>
      <c r="W106" s="6"/>
      <c r="X106" s="6"/>
    </row>
    <row r="107" spans="1:24" ht="15">
      <c r="A107" s="3"/>
      <c r="B107" s="16"/>
      <c r="C107" s="31"/>
      <c r="D107" s="24"/>
      <c r="E107" s="24"/>
      <c r="F107" s="15"/>
      <c r="G107" s="15"/>
      <c r="H107" s="12"/>
      <c r="I107" s="17"/>
      <c r="J107" s="6"/>
      <c r="K107" s="6"/>
      <c r="L107" s="6"/>
      <c r="M107" s="6"/>
      <c r="N107" s="6"/>
      <c r="P107" s="6"/>
      <c r="Q107" s="6"/>
      <c r="R107">
        <v>1</v>
      </c>
      <c r="V107" s="6"/>
      <c r="W107" s="6"/>
      <c r="X107" s="6"/>
    </row>
    <row r="108" spans="1:24" ht="15">
      <c r="A108" s="106"/>
      <c r="B108" s="16" t="str">
        <f>"Hold " &amp; Table1[[#This Row],[Dette er for hold '# (fx 1-8 eller 1)]] &amp; " " &amp; Table1[[#This Row],[Beskrivelse]]</f>
        <v>Hold 1 OBLIGATORISK SUTUR</v>
      </c>
      <c r="C108" s="31">
        <f>IF(Table1[[#This Row],[Navn]]&lt;&gt;"",DATE($T$7, 1, -2) - WEEKDAY(DATE($T$7, 1, 3)) +Table1[[#This Row],[Kal uge]]* 7+Table1[[#This Row],[Uge dag]]-1,"")</f>
        <v>44137</v>
      </c>
      <c r="D108" s="22">
        <v>0.35416666666666669</v>
      </c>
      <c r="E108" s="22">
        <v>0.41666666666666669</v>
      </c>
      <c r="F108" s="15"/>
      <c r="G108" s="34" t="s">
        <v>81</v>
      </c>
      <c r="H108" s="74" t="s">
        <v>108</v>
      </c>
      <c r="I108" s="17" t="s">
        <v>2</v>
      </c>
      <c r="J108" s="72"/>
      <c r="K108" s="6"/>
      <c r="L108" s="6" t="s">
        <v>83</v>
      </c>
      <c r="M108" s="6"/>
      <c r="N108" s="6"/>
      <c r="P108" s="6">
        <v>45</v>
      </c>
      <c r="Q108" s="6"/>
      <c r="R108">
        <v>1</v>
      </c>
      <c r="V108" s="6"/>
      <c r="W108" s="6"/>
      <c r="X108" s="6"/>
    </row>
    <row r="109" spans="1:24" ht="15">
      <c r="A109" s="106"/>
      <c r="B109" s="16" t="str">
        <f>"Hold " &amp; Table1[[#This Row],[Dette er for hold '# (fx 1-8 eller 1)]] &amp; " " &amp; Table1[[#This Row],[Beskrivelse]]</f>
        <v>Hold 1 OBLIGATORISK Ur/Onko</v>
      </c>
      <c r="C109" s="31">
        <f>IF(Table1[[#This Row],[Navn]]&lt;&gt;"",DATE($T$7, 1, -2) - WEEKDAY(DATE($T$7, 1, 3)) +Table1[[#This Row],[Kal uge]]* 7+Table1[[#This Row],[Uge dag]]-1,"")</f>
        <v>44137</v>
      </c>
      <c r="D109" s="22">
        <v>0.5</v>
      </c>
      <c r="E109" s="22">
        <v>0.625</v>
      </c>
      <c r="F109" s="15"/>
      <c r="G109" s="34" t="s">
        <v>82</v>
      </c>
      <c r="H109" s="74" t="s">
        <v>108</v>
      </c>
      <c r="I109" s="17" t="s">
        <v>2</v>
      </c>
      <c r="J109" s="72"/>
      <c r="K109" s="6"/>
      <c r="L109" s="6" t="s">
        <v>83</v>
      </c>
      <c r="M109" s="6"/>
      <c r="N109" s="6"/>
      <c r="P109" s="6">
        <v>45</v>
      </c>
      <c r="Q109" s="6"/>
      <c r="R109">
        <v>1</v>
      </c>
      <c r="V109" s="6"/>
      <c r="W109" s="6"/>
      <c r="X109" s="6"/>
    </row>
    <row r="110" spans="1:24" ht="15">
      <c r="A110" s="106"/>
      <c r="B110" s="16" t="str">
        <f>"Hold " &amp; Table1[[#This Row],[Dette er for hold '# (fx 1-8 eller 1)]] &amp; " " &amp; Table1[[#This Row],[Beskrivelse]]</f>
        <v>Hold 2 OBLIGATORISK SUTUR</v>
      </c>
      <c r="C110" s="31">
        <f>IF(Table1[[#This Row],[Navn]]&lt;&gt;"",DATE($T$7, 1, -2) - WEEKDAY(DATE($T$7, 1, 3)) +Table1[[#This Row],[Kal uge]]* 7+Table1[[#This Row],[Uge dag]]-1,"")</f>
        <v>44137</v>
      </c>
      <c r="D110" s="22">
        <v>0.4375</v>
      </c>
      <c r="E110" s="22">
        <v>0.5</v>
      </c>
      <c r="F110" s="15"/>
      <c r="G110" s="34" t="s">
        <v>81</v>
      </c>
      <c r="H110" s="74" t="s">
        <v>108</v>
      </c>
      <c r="I110" s="17" t="s">
        <v>36</v>
      </c>
      <c r="J110" s="72"/>
      <c r="K110" s="6"/>
      <c r="L110" s="6" t="s">
        <v>83</v>
      </c>
      <c r="M110" s="6"/>
      <c r="N110" s="6"/>
      <c r="P110" s="6">
        <v>45</v>
      </c>
      <c r="Q110" s="6"/>
      <c r="R110">
        <v>1</v>
      </c>
      <c r="V110" s="6"/>
      <c r="W110" s="6"/>
      <c r="X110" s="6"/>
    </row>
    <row r="111" spans="1:24" ht="15">
      <c r="A111" s="106"/>
      <c r="B111" s="16" t="str">
        <f>"Hold " &amp; Table1[[#This Row],[Dette er for hold '# (fx 1-8 eller 1)]] &amp; " " &amp; Table1[[#This Row],[Beskrivelse]]</f>
        <v>Hold 2 OBLIGATORISK Ur/Onko</v>
      </c>
      <c r="C111" s="31">
        <f>IF(Table1[[#This Row],[Navn]]&lt;&gt;"",DATE($T$7, 1, -2) - WEEKDAY(DATE($T$7, 1, 3)) +Table1[[#This Row],[Kal uge]]* 7+Table1[[#This Row],[Uge dag]]-1,"")</f>
        <v>44137</v>
      </c>
      <c r="D111" s="22">
        <v>0.64583333333333337</v>
      </c>
      <c r="E111" s="22">
        <v>0.77083333333333337</v>
      </c>
      <c r="F111" s="15"/>
      <c r="G111" s="34" t="s">
        <v>82</v>
      </c>
      <c r="H111" s="74" t="s">
        <v>108</v>
      </c>
      <c r="I111" s="17" t="s">
        <v>36</v>
      </c>
      <c r="J111" s="72"/>
      <c r="K111" s="6"/>
      <c r="L111" s="6" t="s">
        <v>83</v>
      </c>
      <c r="M111" s="6"/>
      <c r="N111" s="6"/>
      <c r="P111" s="6">
        <v>45</v>
      </c>
      <c r="Q111" s="6"/>
      <c r="R111">
        <v>1</v>
      </c>
      <c r="V111" s="6"/>
      <c r="W111" s="6"/>
      <c r="X111" s="6"/>
    </row>
    <row r="112" spans="1:24" ht="15">
      <c r="A112" s="106"/>
      <c r="B112" s="16" t="str">
        <f>"Hold " &amp; Table1[[#This Row],[Dette er for hold '# (fx 1-8 eller 1)]] &amp; " " &amp; Table1[[#This Row],[Beskrivelse]]</f>
        <v>Hold 3 OBLIGATORISK SUTUR</v>
      </c>
      <c r="C112" s="31">
        <f>IF(Table1[[#This Row],[Navn]]&lt;&gt;"",DATE($T$7, 1, -2) - WEEKDAY(DATE($T$7, 1, 3)) +Table1[[#This Row],[Kal uge]]* 7+Table1[[#This Row],[Uge dag]]-1,"")</f>
        <v>44137</v>
      </c>
      <c r="D112" s="22">
        <v>0.52083333333333337</v>
      </c>
      <c r="E112" s="22">
        <v>0.58333333333333337</v>
      </c>
      <c r="F112" s="15"/>
      <c r="G112" s="34" t="s">
        <v>81</v>
      </c>
      <c r="H112" s="74" t="s">
        <v>108</v>
      </c>
      <c r="I112" s="17" t="s">
        <v>37</v>
      </c>
      <c r="J112" s="72"/>
      <c r="K112" s="6"/>
      <c r="L112" s="6" t="s">
        <v>83</v>
      </c>
      <c r="M112" s="6"/>
      <c r="N112" s="6"/>
      <c r="P112" s="6">
        <v>45</v>
      </c>
      <c r="Q112" s="6"/>
      <c r="R112">
        <v>1</v>
      </c>
      <c r="V112" s="6"/>
      <c r="W112" s="6"/>
      <c r="X112" s="6"/>
    </row>
    <row r="113" spans="1:24" ht="15">
      <c r="A113" s="106"/>
      <c r="B113" s="16" t="str">
        <f>"Hold " &amp; Table1[[#This Row],[Dette er for hold '# (fx 1-8 eller 1)]] &amp; " " &amp; Table1[[#This Row],[Beskrivelse]]</f>
        <v>Hold 3 OBLIGATORISK Ur/Onko</v>
      </c>
      <c r="C113" s="31">
        <f>IF(Table1[[#This Row],[Navn]]&lt;&gt;"",DATE($T$7, 1, -2) - WEEKDAY(DATE($T$7, 1, 3)) +Table1[[#This Row],[Kal uge]]* 7+Table1[[#This Row],[Uge dag]]-1,"")</f>
        <v>44137</v>
      </c>
      <c r="D113" s="22">
        <v>0.35416666666666669</v>
      </c>
      <c r="E113" s="22">
        <v>0.47916666666666669</v>
      </c>
      <c r="F113" s="15"/>
      <c r="G113" s="34" t="s">
        <v>82</v>
      </c>
      <c r="H113" s="74" t="s">
        <v>108</v>
      </c>
      <c r="I113" s="17" t="s">
        <v>37</v>
      </c>
      <c r="J113" s="72"/>
      <c r="K113" s="6"/>
      <c r="L113" s="6" t="s">
        <v>83</v>
      </c>
      <c r="M113" s="6"/>
      <c r="N113" s="6"/>
      <c r="P113" s="6">
        <v>45</v>
      </c>
      <c r="Q113" s="6"/>
      <c r="R113">
        <v>1</v>
      </c>
      <c r="V113" s="6"/>
      <c r="W113" s="6"/>
      <c r="X113" s="6"/>
    </row>
    <row r="114" spans="1:24" ht="15">
      <c r="A114" s="3"/>
      <c r="B114" s="16"/>
      <c r="C114" s="31"/>
      <c r="D114" s="22"/>
      <c r="E114" s="22"/>
      <c r="F114" s="15"/>
      <c r="G114" s="15"/>
      <c r="H114" s="12"/>
      <c r="I114" s="17"/>
      <c r="J114" s="6"/>
      <c r="K114" s="6"/>
      <c r="L114" s="6"/>
      <c r="M114" s="6"/>
      <c r="N114" s="6"/>
      <c r="P114" s="6"/>
      <c r="Q114" s="6"/>
      <c r="V114" s="6"/>
      <c r="W114" s="6"/>
      <c r="X114" s="6"/>
    </row>
    <row r="115" spans="1:24" ht="15">
      <c r="A115" s="3"/>
      <c r="B115" s="16"/>
      <c r="C115" s="31"/>
      <c r="D115" s="24"/>
      <c r="E115" s="24"/>
      <c r="F115" s="15"/>
      <c r="G115" s="15"/>
      <c r="H115" s="12"/>
      <c r="I115" s="17"/>
      <c r="J115" s="6"/>
      <c r="K115" s="6"/>
      <c r="L115" s="6"/>
      <c r="M115" s="6"/>
      <c r="N115" s="6"/>
      <c r="P115" s="6"/>
      <c r="Q115" s="6"/>
      <c r="V115" s="6"/>
      <c r="W115" s="6"/>
      <c r="X115" s="6"/>
    </row>
    <row r="116" spans="1:24" ht="15">
      <c r="A116" s="106"/>
      <c r="B116" s="16" t="str">
        <f>"Hold " &amp; Table1[[#This Row],[Dette er for hold '# (fx 1-8 eller 1)]] &amp; " " &amp; Table1[[#This Row],[Beskrivelse]]</f>
        <v>Hold 3 OBLIGATORISK Grisekursus</v>
      </c>
      <c r="C116" s="31">
        <f>IF(Table1[[#This Row],[Navn]]&lt;&gt;"",DATE($T$7, 1, -2) - WEEKDAY(DATE($T$7, 1, 3)) +Table1[[#This Row],[Kal uge]]* 7+Table1[[#This Row],[Uge dag]]-1,"")</f>
        <v>44138</v>
      </c>
      <c r="D116" s="22">
        <v>0.33333333333333331</v>
      </c>
      <c r="E116" s="22">
        <v>0.66666666666666663</v>
      </c>
      <c r="F116" s="15"/>
      <c r="G116" s="34" t="s">
        <v>76</v>
      </c>
      <c r="H116" s="74" t="s">
        <v>109</v>
      </c>
      <c r="I116" s="17" t="s">
        <v>37</v>
      </c>
      <c r="J116" s="72" t="s">
        <v>77</v>
      </c>
      <c r="K116" s="6"/>
      <c r="L116" s="6" t="s">
        <v>78</v>
      </c>
      <c r="M116" s="6"/>
      <c r="N116" s="6"/>
      <c r="P116" s="6">
        <v>45</v>
      </c>
      <c r="Q116" s="6"/>
      <c r="R116">
        <v>2</v>
      </c>
      <c r="V116" s="6"/>
      <c r="W116" s="6"/>
      <c r="X116" s="6"/>
    </row>
    <row r="117" spans="1:24" ht="15">
      <c r="A117" s="106"/>
      <c r="B117" s="16" t="str">
        <f>"Hold " &amp; Table1[[#This Row],[Dette er for hold '# (fx 1-8 eller 1)]] &amp; " " &amp; Table1[[#This Row],[Beskrivelse]]</f>
        <v>Hold 1 OBLIGATORISK Grisekursus</v>
      </c>
      <c r="C117" s="31">
        <f>IF(Table1[[#This Row],[Navn]]&lt;&gt;"",DATE($T$7, 1, -2) - WEEKDAY(DATE($T$7, 1, 3)) +Table1[[#This Row],[Kal uge]]* 7+Table1[[#This Row],[Uge dag]]-1,"")</f>
        <v>44139</v>
      </c>
      <c r="D117" s="22">
        <v>0.33333333333333331</v>
      </c>
      <c r="E117" s="22">
        <v>0.66666666666666663</v>
      </c>
      <c r="F117" s="15"/>
      <c r="G117" s="34" t="s">
        <v>76</v>
      </c>
      <c r="H117" s="74" t="s">
        <v>109</v>
      </c>
      <c r="I117" s="17" t="s">
        <v>2</v>
      </c>
      <c r="J117" s="72" t="s">
        <v>77</v>
      </c>
      <c r="K117" s="6"/>
      <c r="L117" s="6" t="s">
        <v>78</v>
      </c>
      <c r="M117" s="6"/>
      <c r="N117" s="6"/>
      <c r="P117" s="6">
        <v>45</v>
      </c>
      <c r="Q117" s="6"/>
      <c r="R117">
        <v>3</v>
      </c>
      <c r="V117" s="6"/>
      <c r="W117" s="6"/>
      <c r="X117" s="6"/>
    </row>
    <row r="118" spans="1:24" ht="15">
      <c r="A118" s="106"/>
      <c r="B118" s="16" t="str">
        <f>"Hold " &amp; Table1[[#This Row],[Dette er for hold '# (fx 1-8 eller 1)]] &amp; " " &amp; Table1[[#This Row],[Beskrivelse]]</f>
        <v>Hold 2 OBLIGATORISK Grisekursus</v>
      </c>
      <c r="C118" s="31">
        <f>IF(Table1[[#This Row],[Navn]]&lt;&gt;"",DATE($T$7, 1, -2) - WEEKDAY(DATE($T$7, 1, 3)) +Table1[[#This Row],[Kal uge]]* 7+Table1[[#This Row],[Uge dag]]-1,"")</f>
        <v>44140</v>
      </c>
      <c r="D118" s="22">
        <v>0.33333333333333331</v>
      </c>
      <c r="E118" s="22">
        <v>0.66666666666666663</v>
      </c>
      <c r="F118" s="15"/>
      <c r="G118" s="34" t="s">
        <v>76</v>
      </c>
      <c r="H118" s="74" t="s">
        <v>109</v>
      </c>
      <c r="I118" s="17" t="s">
        <v>36</v>
      </c>
      <c r="J118" s="72" t="s">
        <v>77</v>
      </c>
      <c r="K118" s="6"/>
      <c r="L118" s="6" t="s">
        <v>78</v>
      </c>
      <c r="M118" s="6"/>
      <c r="N118" s="6"/>
      <c r="P118" s="6">
        <v>45</v>
      </c>
      <c r="Q118" s="6"/>
      <c r="R118">
        <v>4</v>
      </c>
      <c r="V118" s="6"/>
      <c r="W118" s="6"/>
      <c r="X118" s="6"/>
    </row>
    <row r="119" spans="1:24" ht="15">
      <c r="A119" s="3"/>
      <c r="B119" s="16"/>
      <c r="C119" s="73"/>
      <c r="D119" s="22"/>
      <c r="E119" s="22"/>
      <c r="F119" s="15"/>
      <c r="G119" s="15"/>
      <c r="H119" s="12"/>
      <c r="I119" s="17"/>
      <c r="J119" s="6"/>
      <c r="K119" s="6"/>
      <c r="L119" s="6"/>
      <c r="M119" s="6"/>
      <c r="N119" s="6"/>
      <c r="P119" s="6"/>
      <c r="Q119" s="6"/>
      <c r="V119" s="6"/>
      <c r="W119" s="6"/>
      <c r="X119" s="6"/>
    </row>
    <row r="120" spans="1:24" ht="15">
      <c r="A120" s="3"/>
      <c r="B120" s="16"/>
      <c r="C120" s="73"/>
      <c r="D120" s="22"/>
      <c r="E120" s="22"/>
      <c r="F120" s="15"/>
      <c r="G120" s="15"/>
      <c r="H120" s="12"/>
      <c r="I120" s="17"/>
      <c r="J120" s="6"/>
      <c r="K120" s="6"/>
      <c r="L120" s="6"/>
      <c r="M120" s="6"/>
      <c r="N120" s="6"/>
      <c r="P120" s="6"/>
      <c r="Q120" s="6"/>
      <c r="V120" s="6"/>
      <c r="W120" s="6"/>
      <c r="X120" s="6"/>
    </row>
    <row r="121" spans="1:24" ht="15">
      <c r="A121" s="106" t="s">
        <v>84</v>
      </c>
      <c r="B121" s="16" t="str">
        <f>"Hold " &amp; Table1[[#This Row],[Dette er for hold '# (fx 1-8 eller 1)]] &amp; " " &amp; Table1[[#This Row],[Beskrivelse]]</f>
        <v>Hold 4 OBLIGATORISK ULTRALYD</v>
      </c>
      <c r="C121" s="31">
        <f>IF(Table1[[#This Row],[Navn]]&lt;&gt;"",DATE($T$7, 1, -2) - WEEKDAY(DATE($T$7, 1, 3)) +Table1[[#This Row],[Kal uge]]* 7+Table1[[#This Row],[Uge dag]]-1,"")</f>
        <v>44138</v>
      </c>
      <c r="D121" s="22">
        <v>0.33333333333333331</v>
      </c>
      <c r="E121" s="22">
        <v>0.625</v>
      </c>
      <c r="F121" s="15"/>
      <c r="G121" s="34" t="s">
        <v>85</v>
      </c>
      <c r="H121" s="112" t="s">
        <v>111</v>
      </c>
      <c r="I121" s="17" t="s">
        <v>38</v>
      </c>
      <c r="J121" s="72" t="s">
        <v>50</v>
      </c>
      <c r="K121" s="6"/>
      <c r="L121" s="6" t="s">
        <v>86</v>
      </c>
      <c r="M121" s="6"/>
      <c r="N121" s="6"/>
      <c r="P121" s="6">
        <v>45</v>
      </c>
      <c r="Q121" s="6"/>
      <c r="R121">
        <v>2</v>
      </c>
      <c r="V121" s="119"/>
      <c r="W121" s="119"/>
      <c r="X121" s="119"/>
    </row>
    <row r="122" spans="1:24" ht="15">
      <c r="A122" s="106" t="s">
        <v>84</v>
      </c>
      <c r="B122" s="16" t="str">
        <f>"Hold " &amp; Table1[[#This Row],[Dette er for hold '# (fx 1-8 eller 1)]] &amp; " " &amp; Table1[[#This Row],[Beskrivelse]]</f>
        <v>Hold 5 OBLIGATORISK ULTRALYD</v>
      </c>
      <c r="C122" s="31">
        <f>IF(Table1[[#This Row],[Navn]]&lt;&gt;"",DATE($T$7, 1, -2) - WEEKDAY(DATE($T$7, 1, 3)) +Table1[[#This Row],[Kal uge]]* 7+Table1[[#This Row],[Uge dag]]-1,"")</f>
        <v>44139</v>
      </c>
      <c r="D122" s="22">
        <v>0.33333333333333331</v>
      </c>
      <c r="E122" s="22">
        <v>0.625</v>
      </c>
      <c r="F122" s="15"/>
      <c r="G122" s="34" t="s">
        <v>85</v>
      </c>
      <c r="H122" s="112" t="s">
        <v>111</v>
      </c>
      <c r="I122" s="17" t="s">
        <v>39</v>
      </c>
      <c r="J122" s="72" t="s">
        <v>50</v>
      </c>
      <c r="K122" s="6"/>
      <c r="L122" s="6" t="s">
        <v>86</v>
      </c>
      <c r="M122" s="6"/>
      <c r="N122" s="6"/>
      <c r="P122" s="6">
        <v>45</v>
      </c>
      <c r="Q122" s="6"/>
      <c r="R122">
        <v>3</v>
      </c>
      <c r="V122" s="119"/>
      <c r="W122" s="119"/>
      <c r="X122" s="119"/>
    </row>
    <row r="123" spans="1:24" ht="15">
      <c r="A123" s="106" t="s">
        <v>84</v>
      </c>
      <c r="B123" s="16" t="str">
        <f>"Hold " &amp; Table1[[#This Row],[Dette er for hold '# (fx 1-8 eller 1)]] &amp; " " &amp; Table1[[#This Row],[Beskrivelse]]</f>
        <v>Hold 6 OBLIGATORISK ULTRALYD</v>
      </c>
      <c r="C123" s="31">
        <f>IF(Table1[[#This Row],[Navn]]&lt;&gt;"",DATE($T$7, 1, -2) - WEEKDAY(DATE($T$7, 1, 3)) +Table1[[#This Row],[Kal uge]]* 7+Table1[[#This Row],[Uge dag]]-1,"")</f>
        <v>44140</v>
      </c>
      <c r="D123" s="22">
        <v>0.33333333333333331</v>
      </c>
      <c r="E123" s="22">
        <v>0.625</v>
      </c>
      <c r="F123" s="15"/>
      <c r="G123" s="34" t="s">
        <v>85</v>
      </c>
      <c r="H123" s="112" t="s">
        <v>111</v>
      </c>
      <c r="I123" s="17" t="s">
        <v>40</v>
      </c>
      <c r="J123" s="72" t="s">
        <v>50</v>
      </c>
      <c r="K123" s="6"/>
      <c r="L123" s="6" t="s">
        <v>86</v>
      </c>
      <c r="M123" s="6"/>
      <c r="N123" s="6"/>
      <c r="P123" s="6">
        <v>45</v>
      </c>
      <c r="Q123" s="6"/>
      <c r="R123">
        <v>4</v>
      </c>
      <c r="V123" s="119"/>
      <c r="W123" s="119"/>
      <c r="X123" s="119"/>
    </row>
    <row r="124" spans="1:24" ht="15">
      <c r="A124" s="3"/>
      <c r="B124" s="16"/>
      <c r="C124" s="73"/>
      <c r="D124" s="22"/>
      <c r="E124" s="22"/>
      <c r="F124" s="15"/>
      <c r="G124" s="15"/>
      <c r="H124" s="12"/>
      <c r="I124" s="17"/>
      <c r="J124" s="6"/>
      <c r="K124" s="6"/>
      <c r="L124" s="6"/>
      <c r="M124" s="6"/>
      <c r="N124" s="6"/>
      <c r="P124" s="6"/>
      <c r="Q124" s="6"/>
      <c r="V124" s="6"/>
      <c r="W124" s="6"/>
      <c r="X124" s="6"/>
    </row>
    <row r="125" spans="1:24" ht="15">
      <c r="A125" s="3"/>
      <c r="B125" s="16"/>
      <c r="C125" s="73"/>
      <c r="D125" s="22"/>
      <c r="E125" s="22"/>
      <c r="F125" s="15"/>
      <c r="G125" s="15"/>
      <c r="H125" s="12"/>
      <c r="I125" s="17"/>
      <c r="J125" s="6"/>
      <c r="K125" s="6"/>
      <c r="L125" s="6"/>
      <c r="M125" s="6"/>
      <c r="N125" s="6"/>
      <c r="P125" s="6"/>
      <c r="Q125" s="6"/>
      <c r="V125" s="6"/>
      <c r="W125" s="6"/>
      <c r="X125" s="6"/>
    </row>
    <row r="126" spans="1:24" ht="15">
      <c r="A126" s="106"/>
      <c r="B126" s="16" t="str">
        <f>"Hold " &amp; Table1[[#This Row],[Dette er for hold '# (fx 1-8 eller 1)]] &amp; " " &amp; Table1[[#This Row],[Beskrivelse]]</f>
        <v>Hold 1 OBLIGATORISK kirurgi</v>
      </c>
      <c r="C126" s="31">
        <f>IF(Table1[[#This Row],[Navn]]&lt;&gt;"",DATE($T$7, 1, -2) - WEEKDAY(DATE($T$7, 1, 3)) +Table1[[#This Row],[Kal uge]]* 7+Table1[[#This Row],[Uge dag]]-1,"")</f>
        <v>44140</v>
      </c>
      <c r="D126" s="22">
        <v>0.66666666666666663</v>
      </c>
      <c r="E126" s="22">
        <v>0.79166666666666663</v>
      </c>
      <c r="F126" s="15"/>
      <c r="G126" s="34" t="s">
        <v>87</v>
      </c>
      <c r="H126" s="74" t="s">
        <v>108</v>
      </c>
      <c r="I126" s="17" t="s">
        <v>2</v>
      </c>
      <c r="J126" s="72"/>
      <c r="K126" s="6"/>
      <c r="L126" s="6" t="s">
        <v>83</v>
      </c>
      <c r="M126" s="6"/>
      <c r="N126" s="6"/>
      <c r="P126" s="6">
        <v>45</v>
      </c>
      <c r="Q126" s="6"/>
      <c r="R126">
        <v>4</v>
      </c>
      <c r="V126" s="6"/>
      <c r="W126" s="6"/>
      <c r="X126" s="6"/>
    </row>
    <row r="127" spans="1:24" ht="15">
      <c r="A127" s="106"/>
      <c r="B127" s="16" t="str">
        <f>"Hold " &amp; Table1[[#This Row],[Dette er for hold '# (fx 1-8 eller 1)]] &amp; " " &amp; Table1[[#This Row],[Beskrivelse]]</f>
        <v>Hold 2 OBLIGATORISK kirurgi</v>
      </c>
      <c r="C127" s="31">
        <f>IF(Table1[[#This Row],[Navn]]&lt;&gt;"",DATE($T$7, 1, -2) - WEEKDAY(DATE($T$7, 1, 3)) +Table1[[#This Row],[Kal uge]]* 7+Table1[[#This Row],[Uge dag]]-1,"")</f>
        <v>44138</v>
      </c>
      <c r="D127" s="22">
        <v>0.35416666666666669</v>
      </c>
      <c r="E127" s="22">
        <v>0.47916666666666669</v>
      </c>
      <c r="F127" s="15"/>
      <c r="G127" s="34" t="s">
        <v>87</v>
      </c>
      <c r="H127" s="74" t="s">
        <v>108</v>
      </c>
      <c r="I127" s="17" t="s">
        <v>36</v>
      </c>
      <c r="J127" s="72"/>
      <c r="K127" s="6"/>
      <c r="L127" s="6" t="s">
        <v>83</v>
      </c>
      <c r="M127" s="6"/>
      <c r="N127" s="6"/>
      <c r="P127" s="6">
        <v>45</v>
      </c>
      <c r="Q127" s="6"/>
      <c r="R127">
        <v>2</v>
      </c>
      <c r="V127" s="6"/>
      <c r="W127" s="6"/>
      <c r="X127" s="6"/>
    </row>
    <row r="128" spans="1:24" ht="15">
      <c r="A128" s="106"/>
      <c r="B128" s="16" t="str">
        <f>"Hold " &amp; Table1[[#This Row],[Dette er for hold '# (fx 1-8 eller 1)]] &amp; " " &amp; Table1[[#This Row],[Beskrivelse]]</f>
        <v>Hold 3 OBLIGATORISK kirurgi</v>
      </c>
      <c r="C128" s="31">
        <f>IF(Table1[[#This Row],[Navn]]&lt;&gt;"",DATE($T$7, 1, -2) - WEEKDAY(DATE($T$7, 1, 3)) +Table1[[#This Row],[Kal uge]]* 7+Table1[[#This Row],[Uge dag]]-1,"")</f>
        <v>44139</v>
      </c>
      <c r="D128" s="22">
        <v>0.66666666666666663</v>
      </c>
      <c r="E128" s="22">
        <v>0.79166666666666663</v>
      </c>
      <c r="F128" s="15"/>
      <c r="G128" s="34" t="s">
        <v>87</v>
      </c>
      <c r="H128" s="74" t="s">
        <v>108</v>
      </c>
      <c r="I128" s="17" t="s">
        <v>37</v>
      </c>
      <c r="J128" s="72"/>
      <c r="K128" s="6"/>
      <c r="L128" s="6" t="s">
        <v>83</v>
      </c>
      <c r="M128" s="6"/>
      <c r="N128" s="6"/>
      <c r="P128" s="6">
        <v>45</v>
      </c>
      <c r="Q128" s="6"/>
      <c r="R128">
        <v>3</v>
      </c>
      <c r="V128" s="6"/>
      <c r="W128" s="6"/>
      <c r="X128" s="6"/>
    </row>
    <row r="129" spans="1:24" ht="15">
      <c r="A129" s="3"/>
      <c r="B129" s="16"/>
      <c r="C129" s="73"/>
      <c r="D129" s="22"/>
      <c r="E129" s="22"/>
      <c r="F129" s="15"/>
      <c r="G129" s="15"/>
      <c r="H129" s="12"/>
      <c r="I129" s="17"/>
      <c r="J129" s="6"/>
      <c r="K129" s="6"/>
      <c r="L129" s="6"/>
      <c r="M129" s="6"/>
      <c r="N129" s="6"/>
      <c r="P129" s="6"/>
      <c r="Q129" s="6"/>
      <c r="V129" s="6"/>
      <c r="W129" s="6"/>
      <c r="X129" s="6"/>
    </row>
    <row r="130" spans="1:24" ht="15">
      <c r="A130" s="3"/>
      <c r="B130" s="16"/>
      <c r="C130" s="73"/>
      <c r="D130" s="22"/>
      <c r="E130" s="22"/>
      <c r="F130" s="15"/>
      <c r="G130" s="15"/>
      <c r="H130" s="12"/>
      <c r="I130" s="17"/>
      <c r="J130" s="6"/>
      <c r="K130" s="6"/>
      <c r="L130" s="6"/>
      <c r="M130" s="6"/>
      <c r="N130" s="6"/>
      <c r="P130" s="6"/>
      <c r="Q130" s="6"/>
      <c r="V130" s="6"/>
      <c r="W130" s="6"/>
      <c r="X130" s="6"/>
    </row>
    <row r="131" spans="1:24" ht="15">
      <c r="A131" s="3"/>
      <c r="B131" s="16"/>
      <c r="C131" s="31"/>
      <c r="D131" s="22"/>
      <c r="E131" s="22"/>
      <c r="F131" s="15"/>
      <c r="G131" s="15" t="s">
        <v>130</v>
      </c>
      <c r="H131" s="107" t="s">
        <v>129</v>
      </c>
      <c r="I131" s="17"/>
      <c r="J131" s="6"/>
      <c r="K131" s="6"/>
      <c r="L131" s="6"/>
      <c r="M131" s="6"/>
      <c r="N131" s="6"/>
      <c r="P131" s="6"/>
      <c r="Q131" s="6"/>
      <c r="V131" s="6"/>
      <c r="W131" s="6"/>
      <c r="X131" s="6"/>
    </row>
    <row r="132" spans="1:24" ht="15">
      <c r="A132" s="3"/>
      <c r="B132" s="16" t="str">
        <f>"Hold " &amp; Table1[[#This Row],[Dette er for hold '# (fx 1-8 eller 1)]] &amp; " " &amp; Table1[[#This Row],[Beskrivelse]]</f>
        <v>Hold 4 Kommunikation, kollegial supervision  (Den undersøgende samtale)</v>
      </c>
      <c r="C132" s="31">
        <f>IF(Table1[[#This Row],[Navn]]&lt;&gt;"",DATE($T$7, 1, -2) - WEEKDAY(DATE($T$7, 1, 3)) +Table1[[#This Row],[Kal uge]]* 7+Table1[[#This Row],[Uge dag]]-1,"")</f>
        <v>44141</v>
      </c>
      <c r="D132" s="22">
        <v>0.35416666666666669</v>
      </c>
      <c r="E132" s="22">
        <v>0.4375</v>
      </c>
      <c r="F132" s="15"/>
      <c r="G132" s="15" t="s">
        <v>187</v>
      </c>
      <c r="H132" s="114" t="s">
        <v>134</v>
      </c>
      <c r="I132" s="17" t="s">
        <v>38</v>
      </c>
      <c r="J132" s="6" t="s">
        <v>194</v>
      </c>
      <c r="K132" s="6"/>
      <c r="L132" s="6" t="s">
        <v>88</v>
      </c>
      <c r="M132" s="6"/>
      <c r="N132" s="6"/>
      <c r="P132" s="6">
        <v>45</v>
      </c>
      <c r="Q132" s="6"/>
      <c r="R132">
        <v>5</v>
      </c>
      <c r="V132" s="117">
        <v>35</v>
      </c>
      <c r="W132" s="117">
        <v>32</v>
      </c>
      <c r="X132" s="117">
        <v>20</v>
      </c>
    </row>
    <row r="133" spans="1:24" ht="15">
      <c r="A133" s="3"/>
      <c r="B133" s="16" t="str">
        <f>"Hold " &amp; Table1[[#This Row],[Dette er for hold '# (fx 1-8 eller 1)]] &amp; " " &amp; Table1[[#This Row],[Beskrivelse]]</f>
        <v>Hold 4 Kommunikation, kollegial supervision  (Den undersøgende samtale)</v>
      </c>
      <c r="C133" s="31">
        <f>IF(Table1[[#This Row],[Navn]]&lt;&gt;"",DATE($T$7, 1, -2) - WEEKDAY(DATE($T$7, 1, 3)) +Table1[[#This Row],[Kal uge]]* 7+Table1[[#This Row],[Uge dag]]-1,"")</f>
        <v>44141</v>
      </c>
      <c r="D133" s="22">
        <v>0.47916666666666669</v>
      </c>
      <c r="E133" s="22">
        <v>0.5625</v>
      </c>
      <c r="F133" s="15"/>
      <c r="G133" s="15" t="s">
        <v>187</v>
      </c>
      <c r="H133" s="114" t="s">
        <v>134</v>
      </c>
      <c r="I133" s="17" t="s">
        <v>38</v>
      </c>
      <c r="J133" s="6" t="s">
        <v>194</v>
      </c>
      <c r="K133" s="6"/>
      <c r="L133" s="6" t="s">
        <v>88</v>
      </c>
      <c r="M133" s="6"/>
      <c r="N133" s="6"/>
      <c r="P133" s="6">
        <v>45</v>
      </c>
      <c r="Q133" s="6"/>
      <c r="R133">
        <v>5</v>
      </c>
      <c r="V133" s="117">
        <v>35</v>
      </c>
      <c r="W133" s="117">
        <v>32</v>
      </c>
      <c r="X133" s="117">
        <v>20</v>
      </c>
    </row>
    <row r="134" spans="1:24" ht="15">
      <c r="A134" s="3"/>
      <c r="B134" s="16" t="str">
        <f>"Hold " &amp; Table1[[#This Row],[Dette er for hold '# (fx 1-8 eller 1)]] &amp; " " &amp; Table1[[#This Row],[Beskrivelse]]</f>
        <v>Hold 5 Kommunikation, kollegial supervision  (Den undersøgende samtale)</v>
      </c>
      <c r="C134" s="31">
        <f>IF(Table1[[#This Row],[Navn]]&lt;&gt;"",DATE($T$7, 1, -2) - WEEKDAY(DATE($T$7, 1, 3)) +Table1[[#This Row],[Kal uge]]* 7+Table1[[#This Row],[Uge dag]]-1,"")</f>
        <v>44141</v>
      </c>
      <c r="D134" s="22">
        <v>0.35416666666666669</v>
      </c>
      <c r="E134" s="22">
        <v>0.4375</v>
      </c>
      <c r="F134" s="15"/>
      <c r="G134" s="15" t="s">
        <v>187</v>
      </c>
      <c r="H134" s="114" t="s">
        <v>135</v>
      </c>
      <c r="I134" s="17" t="s">
        <v>39</v>
      </c>
      <c r="J134" s="6" t="s">
        <v>195</v>
      </c>
      <c r="K134" s="6"/>
      <c r="L134" s="6" t="s">
        <v>88</v>
      </c>
      <c r="M134" s="6"/>
      <c r="N134" s="6"/>
      <c r="P134" s="6">
        <v>45</v>
      </c>
      <c r="Q134" s="6"/>
      <c r="R134">
        <v>5</v>
      </c>
      <c r="V134" s="117">
        <v>35</v>
      </c>
      <c r="W134" s="117">
        <v>32</v>
      </c>
      <c r="X134" s="117">
        <v>20</v>
      </c>
    </row>
    <row r="135" spans="1:24" ht="15">
      <c r="A135" s="3"/>
      <c r="B135" s="16" t="str">
        <f>"Hold " &amp; Table1[[#This Row],[Dette er for hold '# (fx 1-8 eller 1)]] &amp; " " &amp; Table1[[#This Row],[Beskrivelse]]</f>
        <v>Hold 5 Kommunikation, kollegial supervision  (Den undersøgende samtale)</v>
      </c>
      <c r="C135" s="31">
        <f>IF(Table1[[#This Row],[Navn]]&lt;&gt;"",DATE($T$7, 1, -2) - WEEKDAY(DATE($T$7, 1, 3)) +Table1[[#This Row],[Kal uge]]* 7+Table1[[#This Row],[Uge dag]]-1,"")</f>
        <v>44141</v>
      </c>
      <c r="D135" s="22">
        <v>0.47916666666666669</v>
      </c>
      <c r="E135" s="22">
        <v>0.5625</v>
      </c>
      <c r="F135" s="15"/>
      <c r="G135" s="15" t="s">
        <v>187</v>
      </c>
      <c r="H135" s="114" t="s">
        <v>135</v>
      </c>
      <c r="I135" s="17" t="s">
        <v>39</v>
      </c>
      <c r="J135" s="6" t="s">
        <v>195</v>
      </c>
      <c r="K135" s="6"/>
      <c r="L135" s="6" t="s">
        <v>88</v>
      </c>
      <c r="M135" s="6"/>
      <c r="N135" s="6"/>
      <c r="P135" s="6">
        <v>45</v>
      </c>
      <c r="Q135" s="6"/>
      <c r="R135">
        <v>5</v>
      </c>
      <c r="V135" s="117">
        <v>35</v>
      </c>
      <c r="W135" s="117">
        <v>32</v>
      </c>
      <c r="X135" s="117">
        <v>20</v>
      </c>
    </row>
    <row r="136" spans="1:24" ht="15">
      <c r="A136" s="3"/>
      <c r="B136" s="16" t="str">
        <f>"Hold " &amp; Table1[[#This Row],[Dette er for hold '# (fx 1-8 eller 1)]] &amp; " " &amp; Table1[[#This Row],[Beskrivelse]]</f>
        <v>Hold 6 Kommunikation, kollegial supervision  (Den undersøgende samtale)</v>
      </c>
      <c r="C136" s="31">
        <f>IF(Table1[[#This Row],[Navn]]&lt;&gt;"",DATE($T$7, 1, -2) - WEEKDAY(DATE($T$7, 1, 3)) +Table1[[#This Row],[Kal uge]]* 7+Table1[[#This Row],[Uge dag]]-1,"")</f>
        <v>44141</v>
      </c>
      <c r="D136" s="22">
        <v>0.35416666666666669</v>
      </c>
      <c r="E136" s="22">
        <v>0.4375</v>
      </c>
      <c r="F136" s="15"/>
      <c r="G136" s="15" t="s">
        <v>187</v>
      </c>
      <c r="H136" s="114" t="s">
        <v>136</v>
      </c>
      <c r="I136" s="17" t="s">
        <v>40</v>
      </c>
      <c r="J136" s="6" t="s">
        <v>196</v>
      </c>
      <c r="K136" s="6"/>
      <c r="L136" s="6" t="s">
        <v>88</v>
      </c>
      <c r="M136" s="6"/>
      <c r="N136" s="6"/>
      <c r="P136" s="6">
        <v>45</v>
      </c>
      <c r="Q136" s="6"/>
      <c r="R136">
        <v>5</v>
      </c>
      <c r="V136" s="117">
        <v>35</v>
      </c>
      <c r="W136" s="117">
        <v>32</v>
      </c>
      <c r="X136" s="117">
        <v>20</v>
      </c>
    </row>
    <row r="137" spans="1:24" ht="15">
      <c r="A137" s="3"/>
      <c r="B137" s="16" t="str">
        <f>"Hold " &amp; Table1[[#This Row],[Dette er for hold '# (fx 1-8 eller 1)]] &amp; " " &amp; Table1[[#This Row],[Beskrivelse]]</f>
        <v>Hold 6 Kommunikation, kollegial supervision  (Den undersøgende samtale)</v>
      </c>
      <c r="C137" s="31">
        <f>IF(Table1[[#This Row],[Navn]]&lt;&gt;"",DATE($T$7, 1, -2) - WEEKDAY(DATE($T$7, 1, 3)) +Table1[[#This Row],[Kal uge]]* 7+Table1[[#This Row],[Uge dag]]-1,"")</f>
        <v>44141</v>
      </c>
      <c r="D137" s="22">
        <v>0.47916666666666669</v>
      </c>
      <c r="E137" s="22">
        <v>0.5625</v>
      </c>
      <c r="F137" s="15"/>
      <c r="G137" s="15" t="s">
        <v>187</v>
      </c>
      <c r="H137" s="114" t="s">
        <v>136</v>
      </c>
      <c r="I137" s="17" t="s">
        <v>40</v>
      </c>
      <c r="J137" s="6" t="s">
        <v>196</v>
      </c>
      <c r="K137" s="6"/>
      <c r="L137" s="6" t="s">
        <v>88</v>
      </c>
      <c r="M137" s="6"/>
      <c r="N137" s="6"/>
      <c r="P137" s="6">
        <v>45</v>
      </c>
      <c r="Q137" s="6"/>
      <c r="R137">
        <v>5</v>
      </c>
      <c r="V137" s="117">
        <v>35</v>
      </c>
      <c r="W137" s="117">
        <v>32</v>
      </c>
      <c r="X137" s="117">
        <v>20</v>
      </c>
    </row>
    <row r="138" spans="1:24" ht="15">
      <c r="A138" s="3" t="s">
        <v>188</v>
      </c>
      <c r="B138" s="16" t="str">
        <f>"Hold " &amp; Table1[[#This Row],[Dette er for hold '# (fx 1-8 eller 1)]] &amp; " " &amp; Table1[[#This Row],[Beskrivelse]]</f>
        <v>Hold 4-6 Kommunikation, kollegial supervision  (Den undersøgende samtale)</v>
      </c>
      <c r="C138" s="31">
        <f>IF(Table1[[#This Row],[Navn]]&lt;&gt;"",DATE($T$7, 1, -2) - WEEKDAY(DATE($T$7, 1, 3)) +Table1[[#This Row],[Kal uge]]* 7+Table1[[#This Row],[Uge dag]]-1,"")</f>
        <v>44141</v>
      </c>
      <c r="D138" s="22">
        <v>0.5</v>
      </c>
      <c r="E138" s="22">
        <v>0.50347222222222221</v>
      </c>
      <c r="F138" s="15"/>
      <c r="G138" s="15" t="s">
        <v>187</v>
      </c>
      <c r="H138" s="114" t="s">
        <v>183</v>
      </c>
      <c r="I138" s="17" t="s">
        <v>75</v>
      </c>
      <c r="J138" s="72"/>
      <c r="K138" s="6"/>
      <c r="L138" s="6"/>
      <c r="M138" s="6"/>
      <c r="N138" s="6"/>
      <c r="P138" s="6">
        <v>45</v>
      </c>
      <c r="Q138" s="6"/>
      <c r="R138">
        <v>5</v>
      </c>
      <c r="V138" s="117"/>
      <c r="W138" s="117"/>
      <c r="X138" s="117"/>
    </row>
    <row r="139" spans="1:24" ht="15">
      <c r="A139" s="3"/>
      <c r="B139" s="16"/>
      <c r="C139" s="73"/>
      <c r="D139" s="22"/>
      <c r="E139" s="22"/>
      <c r="F139" s="15"/>
      <c r="G139" s="15"/>
      <c r="H139" s="12"/>
      <c r="I139" s="17"/>
      <c r="J139" s="6"/>
      <c r="K139" s="6"/>
      <c r="L139" s="6"/>
      <c r="M139" s="6"/>
      <c r="N139" s="6"/>
      <c r="P139" s="6"/>
      <c r="Q139" s="6"/>
      <c r="V139" s="6"/>
      <c r="W139" s="6"/>
      <c r="X139" s="6"/>
    </row>
    <row r="140" spans="1:24" ht="15">
      <c r="A140" s="3"/>
      <c r="B140" s="109" t="s">
        <v>96</v>
      </c>
      <c r="C140" s="73"/>
      <c r="D140" s="22"/>
      <c r="E140" s="22"/>
      <c r="F140" s="15"/>
      <c r="G140" s="15"/>
      <c r="H140" s="12"/>
      <c r="I140" s="17"/>
      <c r="J140" s="6"/>
      <c r="K140" s="6"/>
      <c r="L140" s="6"/>
      <c r="M140" s="6"/>
      <c r="N140" s="6"/>
      <c r="P140" s="6"/>
      <c r="Q140" s="6"/>
      <c r="V140" s="6"/>
      <c r="W140" s="6"/>
      <c r="X140" s="6"/>
    </row>
    <row r="141" spans="1:24" ht="15">
      <c r="A141" s="3"/>
      <c r="B141" s="16"/>
      <c r="C141" s="73"/>
      <c r="D141" s="22"/>
      <c r="E141" s="22"/>
      <c r="F141" s="15"/>
      <c r="G141" s="15"/>
      <c r="H141" s="12"/>
      <c r="I141" s="17"/>
      <c r="J141" s="6"/>
      <c r="K141" s="6"/>
      <c r="L141" s="6"/>
      <c r="M141" s="6"/>
      <c r="N141" s="6"/>
      <c r="P141" s="6"/>
      <c r="Q141" s="6"/>
      <c r="V141" s="6"/>
      <c r="W141" s="6"/>
      <c r="X141" s="6"/>
    </row>
    <row r="142" spans="1:24" ht="15">
      <c r="A142" s="34"/>
      <c r="B142" s="86" t="str">
        <f>"Hold " &amp; Table1[[#This Row],[Dette er for hold '# (fx 1-8 eller 1)]] &amp; " " &amp; Table1[[#This Row],[Beskrivelse]]</f>
        <v>Hold 1-3 OBLIGATORISK tværfaglig temadag</v>
      </c>
      <c r="C142" s="31">
        <f>IF(Table1[[#This Row],[Navn]]&lt;&gt;"",DATE($T$7, 1, -2) - WEEKDAY(DATE($T$7, 1, 3)) +Table1[[#This Row],[Kal uge]]* 7+Table1[[#This Row],[Uge dag]]-1,"")</f>
        <v>44104</v>
      </c>
      <c r="D142" s="22">
        <v>0.33333333333333331</v>
      </c>
      <c r="E142" s="22">
        <v>0.625</v>
      </c>
      <c r="F142" s="15"/>
      <c r="G142" s="34" t="s">
        <v>102</v>
      </c>
      <c r="H142" s="74" t="s">
        <v>184</v>
      </c>
      <c r="I142" s="12" t="s">
        <v>73</v>
      </c>
      <c r="J142" s="6" t="s">
        <v>114</v>
      </c>
      <c r="K142" s="6"/>
      <c r="L142" s="6"/>
      <c r="M142" s="6"/>
      <c r="N142" s="6"/>
      <c r="P142" s="6">
        <v>40</v>
      </c>
      <c r="Q142" s="6"/>
      <c r="R142">
        <v>3</v>
      </c>
      <c r="V142" s="72">
        <v>105</v>
      </c>
      <c r="W142" s="72" t="s">
        <v>176</v>
      </c>
      <c r="X142" s="72"/>
    </row>
    <row r="143" spans="1:24" ht="15">
      <c r="A143" s="34"/>
      <c r="B143" s="86" t="str">
        <f>"Hold " &amp; Table1[[#This Row],[Dette er for hold '# (fx 1-8 eller 1)]] &amp; " " &amp; Table1[[#This Row],[Beskrivelse]]</f>
        <v>Hold 4-6 OBLIGATORISK tværfaglig temadag</v>
      </c>
      <c r="C143" s="31">
        <f>IF(Table1[[#This Row],[Navn]]&lt;&gt;"",DATE($T$7, 1, -2) - WEEKDAY(DATE($T$7, 1, 3)) +Table1[[#This Row],[Kal uge]]* 7+Table1[[#This Row],[Uge dag]]-1,"")</f>
        <v>44174</v>
      </c>
      <c r="D143" s="22">
        <v>0.33333333333333331</v>
      </c>
      <c r="E143" s="22">
        <v>0.625</v>
      </c>
      <c r="F143" s="15"/>
      <c r="G143" s="34" t="s">
        <v>102</v>
      </c>
      <c r="H143" s="74" t="s">
        <v>206</v>
      </c>
      <c r="I143" s="12" t="s">
        <v>75</v>
      </c>
      <c r="J143" s="6" t="s">
        <v>114</v>
      </c>
      <c r="K143" s="6"/>
      <c r="L143" s="6"/>
      <c r="M143" s="6"/>
      <c r="N143" s="6"/>
      <c r="P143" s="6">
        <v>50</v>
      </c>
      <c r="Q143" s="6"/>
      <c r="R143">
        <v>3</v>
      </c>
      <c r="V143" s="72">
        <v>105</v>
      </c>
      <c r="W143" s="72"/>
      <c r="X143" s="72"/>
    </row>
    <row r="144" spans="1:24" ht="15">
      <c r="A144" s="3"/>
      <c r="B144" s="16"/>
      <c r="C144" s="73"/>
      <c r="D144" s="22"/>
      <c r="E144" s="22"/>
      <c r="F144" s="15"/>
      <c r="G144" s="15"/>
      <c r="H144" s="12"/>
      <c r="I144" s="17"/>
      <c r="J144" s="6"/>
      <c r="K144" s="6"/>
      <c r="L144" s="6"/>
      <c r="M144" s="6"/>
      <c r="N144" s="6"/>
      <c r="P144" s="6"/>
      <c r="Q144" s="6"/>
      <c r="V144" s="6"/>
      <c r="W144" s="6"/>
      <c r="X144" s="6"/>
    </row>
    <row r="145" spans="1:24" ht="15">
      <c r="A145" s="3"/>
      <c r="B145" s="16"/>
      <c r="C145" s="73"/>
      <c r="D145" s="22"/>
      <c r="E145" s="22"/>
      <c r="F145" s="15"/>
      <c r="G145" s="15"/>
      <c r="H145" s="12"/>
      <c r="I145" s="17"/>
      <c r="J145" s="6"/>
      <c r="K145" s="6"/>
      <c r="L145" s="6"/>
      <c r="M145" s="6"/>
      <c r="N145" s="6"/>
      <c r="P145" s="6"/>
      <c r="Q145" s="6"/>
      <c r="V145" s="6"/>
      <c r="W145" s="6"/>
      <c r="X145" s="6"/>
    </row>
    <row r="146" spans="1:24" ht="15">
      <c r="A146" s="3"/>
      <c r="B146" s="16"/>
      <c r="C146" s="31"/>
      <c r="D146" s="22"/>
      <c r="E146" s="22"/>
      <c r="F146" s="15"/>
      <c r="G146" s="15" t="s">
        <v>130</v>
      </c>
      <c r="H146" s="107" t="s">
        <v>112</v>
      </c>
      <c r="I146" s="17"/>
      <c r="J146" s="6"/>
      <c r="K146" s="6"/>
      <c r="L146" s="6"/>
      <c r="M146" s="6"/>
      <c r="N146" s="6"/>
      <c r="P146" s="6"/>
      <c r="Q146" s="6"/>
      <c r="V146" s="6"/>
      <c r="W146" s="6"/>
      <c r="X146" s="6"/>
    </row>
    <row r="147" spans="1:24" ht="15">
      <c r="A147" s="3"/>
      <c r="B147" s="16" t="str">
        <f>"Hold " &amp; Table1[[#This Row],[Dette er for hold '# (fx 1-8 eller 1)]] &amp; " " &amp; Table1[[#This Row],[Beskrivelse]]</f>
        <v>Hold 1 Kommunikation, kollegial supervision ,Interprofessionalisme og samarbejde</v>
      </c>
      <c r="C147" s="31">
        <f>IF(Table1[[#This Row],[Navn]]&lt;&gt;"",DATE($T$7, 1, -2) - WEEKDAY(DATE($T$7, 1, 3)) +Table1[[#This Row],[Kal uge]]* 7+Table1[[#This Row],[Uge dag]]-1,"")</f>
        <v>44109</v>
      </c>
      <c r="D147" s="22">
        <v>0.58333333333333337</v>
      </c>
      <c r="E147" s="22">
        <v>0.66666666666666663</v>
      </c>
      <c r="F147" s="15"/>
      <c r="G147" s="15" t="s">
        <v>189</v>
      </c>
      <c r="H147" s="114" t="s">
        <v>113</v>
      </c>
      <c r="I147" s="17" t="s">
        <v>2</v>
      </c>
      <c r="J147" s="72"/>
      <c r="K147" s="6"/>
      <c r="L147" s="6" t="s">
        <v>88</v>
      </c>
      <c r="M147" s="6"/>
      <c r="N147" s="6"/>
      <c r="P147" s="6">
        <v>41</v>
      </c>
      <c r="Q147" s="6"/>
      <c r="R147">
        <v>1</v>
      </c>
      <c r="V147" s="116">
        <v>35</v>
      </c>
      <c r="W147" s="116"/>
      <c r="X147" s="116"/>
    </row>
    <row r="148" spans="1:24" ht="15">
      <c r="A148" s="3"/>
      <c r="B148" s="16" t="str">
        <f>"Hold " &amp; Table1[[#This Row],[Dette er for hold '# (fx 1-8 eller 1)]] &amp; " " &amp; Table1[[#This Row],[Beskrivelse]]</f>
        <v>Hold 1 Kommunikation, kollegial supervision ,Interprofessionalisme og samarbejde</v>
      </c>
      <c r="C148" s="31">
        <f>IF(Table1[[#This Row],[Navn]]&lt;&gt;"",DATE($T$7, 1, -2) - WEEKDAY(DATE($T$7, 1, 3)) +Table1[[#This Row],[Kal uge]]* 7+Table1[[#This Row],[Uge dag]]-1,"")</f>
        <v>44109</v>
      </c>
      <c r="D148" s="22">
        <v>0.67708333333333337</v>
      </c>
      <c r="E148" s="22">
        <v>0.76041666666666663</v>
      </c>
      <c r="F148" s="15"/>
      <c r="G148" s="15" t="s">
        <v>189</v>
      </c>
      <c r="H148" s="114" t="s">
        <v>113</v>
      </c>
      <c r="I148" s="17" t="s">
        <v>2</v>
      </c>
      <c r="J148" s="72"/>
      <c r="K148" s="6"/>
      <c r="L148" s="6" t="s">
        <v>88</v>
      </c>
      <c r="M148" s="6"/>
      <c r="N148" s="6"/>
      <c r="P148" s="6">
        <v>41</v>
      </c>
      <c r="Q148" s="6"/>
      <c r="R148">
        <v>1</v>
      </c>
      <c r="V148" s="116">
        <v>35</v>
      </c>
      <c r="W148" s="116"/>
      <c r="X148" s="116"/>
    </row>
    <row r="149" spans="1:24" ht="15">
      <c r="A149" s="3"/>
      <c r="B149" s="16" t="str">
        <f>"Hold " &amp; Table1[[#This Row],[Dette er for hold '# (fx 1-8 eller 1)]] &amp; " " &amp; Table1[[#This Row],[Beskrivelse]]</f>
        <v>Hold 2 Kommunikation, kollegial supervision ,Interprofessionalisme og samarbejde</v>
      </c>
      <c r="C149" s="31">
        <f>IF(Table1[[#This Row],[Navn]]&lt;&gt;"",DATE($T$7, 1, -2) - WEEKDAY(DATE($T$7, 1, 3)) +Table1[[#This Row],[Kal uge]]* 7+Table1[[#This Row],[Uge dag]]-1,"")</f>
        <v>44110</v>
      </c>
      <c r="D149" s="22">
        <v>0.58333333333333337</v>
      </c>
      <c r="E149" s="22">
        <v>0.66666666666666663</v>
      </c>
      <c r="F149" s="15"/>
      <c r="G149" s="15" t="s">
        <v>189</v>
      </c>
      <c r="H149" s="114" t="s">
        <v>113</v>
      </c>
      <c r="I149" s="17" t="s">
        <v>36</v>
      </c>
      <c r="J149" s="72"/>
      <c r="K149" s="6"/>
      <c r="L149" s="6" t="s">
        <v>88</v>
      </c>
      <c r="M149" s="6"/>
      <c r="N149" s="6"/>
      <c r="P149" s="6">
        <v>41</v>
      </c>
      <c r="Q149" s="6"/>
      <c r="R149">
        <v>2</v>
      </c>
      <c r="V149" s="116">
        <v>35</v>
      </c>
      <c r="W149" s="116"/>
      <c r="X149" s="116"/>
    </row>
    <row r="150" spans="1:24" ht="15">
      <c r="A150" s="3"/>
      <c r="B150" s="16" t="str">
        <f>"Hold " &amp; Table1[[#This Row],[Dette er for hold '# (fx 1-8 eller 1)]] &amp; " " &amp; Table1[[#This Row],[Beskrivelse]]</f>
        <v>Hold 2 Kommunikation, kollegial supervision ,Interprofessionalisme og samarbejde</v>
      </c>
      <c r="C150" s="31">
        <f>IF(Table1[[#This Row],[Navn]]&lt;&gt;"",DATE($T$7, 1, -2) - WEEKDAY(DATE($T$7, 1, 3)) +Table1[[#This Row],[Kal uge]]* 7+Table1[[#This Row],[Uge dag]]-1,"")</f>
        <v>44110</v>
      </c>
      <c r="D150" s="22">
        <v>0.67708333333333337</v>
      </c>
      <c r="E150" s="22">
        <v>0.76041666666666663</v>
      </c>
      <c r="F150" s="15"/>
      <c r="G150" s="15" t="s">
        <v>189</v>
      </c>
      <c r="H150" s="114" t="s">
        <v>113</v>
      </c>
      <c r="I150" s="17" t="s">
        <v>36</v>
      </c>
      <c r="J150" s="72"/>
      <c r="K150" s="6"/>
      <c r="L150" s="6" t="s">
        <v>88</v>
      </c>
      <c r="M150" s="6"/>
      <c r="N150" s="6"/>
      <c r="P150" s="6">
        <v>41</v>
      </c>
      <c r="Q150" s="6"/>
      <c r="R150">
        <v>2</v>
      </c>
      <c r="V150" s="116">
        <v>35</v>
      </c>
      <c r="W150" s="116"/>
      <c r="X150" s="116"/>
    </row>
    <row r="151" spans="1:24" ht="15">
      <c r="A151" s="3"/>
      <c r="B151" s="16" t="str">
        <f>"Hold " &amp; Table1[[#This Row],[Dette er for hold '# (fx 1-8 eller 1)]] &amp; " " &amp; Table1[[#This Row],[Beskrivelse]]</f>
        <v>Hold 3 Kommunikation, kollegial supervision ,Interprofessionalisme og samarbejde</v>
      </c>
      <c r="C151" s="31">
        <f>IF(Table1[[#This Row],[Navn]]&lt;&gt;"",DATE($T$7, 1, -2) - WEEKDAY(DATE($T$7, 1, 3)) +Table1[[#This Row],[Kal uge]]* 7+Table1[[#This Row],[Uge dag]]-1,"")</f>
        <v>44111</v>
      </c>
      <c r="D151" s="22">
        <v>0.58333333333333337</v>
      </c>
      <c r="E151" s="22">
        <v>0.66666666666666663</v>
      </c>
      <c r="F151" s="15"/>
      <c r="G151" s="15" t="s">
        <v>189</v>
      </c>
      <c r="H151" s="114" t="s">
        <v>113</v>
      </c>
      <c r="I151" s="17" t="s">
        <v>37</v>
      </c>
      <c r="J151" s="72"/>
      <c r="K151" s="6"/>
      <c r="L151" s="6" t="s">
        <v>88</v>
      </c>
      <c r="M151" s="6"/>
      <c r="N151" s="6"/>
      <c r="P151" s="6">
        <v>41</v>
      </c>
      <c r="Q151" s="6"/>
      <c r="R151">
        <v>3</v>
      </c>
      <c r="V151" s="116">
        <v>35</v>
      </c>
      <c r="W151" s="116"/>
      <c r="X151" s="116"/>
    </row>
    <row r="152" spans="1:24" ht="15">
      <c r="A152" s="3"/>
      <c r="B152" s="16" t="str">
        <f>"Hold " &amp; Table1[[#This Row],[Dette er for hold '# (fx 1-8 eller 1)]] &amp; " " &amp; Table1[[#This Row],[Beskrivelse]]</f>
        <v>Hold 3 Kommunikation, kollegial supervision ,Interprofessionalisme og samarbejde</v>
      </c>
      <c r="C152" s="31">
        <f>IF(Table1[[#This Row],[Navn]]&lt;&gt;"",DATE($T$7, 1, -2) - WEEKDAY(DATE($T$7, 1, 3)) +Table1[[#This Row],[Kal uge]]* 7+Table1[[#This Row],[Uge dag]]-1,"")</f>
        <v>44111</v>
      </c>
      <c r="D152" s="22">
        <v>0.67708333333333337</v>
      </c>
      <c r="E152" s="22">
        <v>0.76041666666666663</v>
      </c>
      <c r="F152" s="15"/>
      <c r="G152" s="15" t="s">
        <v>189</v>
      </c>
      <c r="H152" s="114" t="s">
        <v>113</v>
      </c>
      <c r="I152" s="17" t="s">
        <v>37</v>
      </c>
      <c r="J152" s="72"/>
      <c r="K152" s="6"/>
      <c r="L152" s="6" t="s">
        <v>88</v>
      </c>
      <c r="M152" s="6"/>
      <c r="N152" s="6"/>
      <c r="P152" s="6">
        <v>41</v>
      </c>
      <c r="Q152" s="6"/>
      <c r="R152">
        <v>3</v>
      </c>
      <c r="V152" s="116">
        <v>35</v>
      </c>
      <c r="W152" s="116"/>
      <c r="X152" s="116"/>
    </row>
    <row r="153" spans="1:24" ht="15">
      <c r="A153" s="3"/>
      <c r="B153" s="16"/>
      <c r="C153" s="73"/>
      <c r="D153" s="22"/>
      <c r="E153" s="22"/>
      <c r="F153" s="15"/>
      <c r="G153" s="15"/>
      <c r="H153" s="12"/>
      <c r="I153" s="17"/>
      <c r="J153" s="6"/>
      <c r="K153" s="6"/>
      <c r="L153" s="6"/>
      <c r="M153" s="6"/>
      <c r="N153" s="6"/>
      <c r="P153" s="6"/>
      <c r="Q153" s="6"/>
      <c r="V153" s="6"/>
      <c r="W153" s="6"/>
      <c r="X153" s="6"/>
    </row>
    <row r="154" spans="1:24" ht="15">
      <c r="A154" s="3"/>
      <c r="B154" s="16"/>
      <c r="C154" s="73"/>
      <c r="D154" s="22"/>
      <c r="E154" s="22"/>
      <c r="F154" s="15"/>
      <c r="G154" s="15"/>
      <c r="H154" s="12"/>
      <c r="I154" s="17"/>
      <c r="J154" s="6"/>
      <c r="K154" s="6"/>
      <c r="L154" s="6"/>
      <c r="M154" s="6"/>
      <c r="N154" s="6"/>
      <c r="P154" s="6"/>
      <c r="Q154" s="6"/>
      <c r="V154" s="6"/>
      <c r="W154" s="6"/>
      <c r="X154" s="6"/>
    </row>
    <row r="155" spans="1:24" ht="15">
      <c r="A155" s="3"/>
      <c r="B155" s="16"/>
      <c r="C155" s="31"/>
      <c r="D155" s="22"/>
      <c r="E155" s="22"/>
      <c r="F155" s="15"/>
      <c r="G155" s="15" t="s">
        <v>130</v>
      </c>
      <c r="H155" s="107" t="s">
        <v>112</v>
      </c>
      <c r="I155" s="17"/>
      <c r="J155" s="6"/>
      <c r="K155" s="6"/>
      <c r="L155" s="6"/>
      <c r="M155" s="6"/>
      <c r="N155" s="6"/>
      <c r="P155" s="6"/>
      <c r="Q155" s="6"/>
      <c r="V155" s="6"/>
      <c r="W155" s="6"/>
      <c r="X155" s="6"/>
    </row>
    <row r="156" spans="1:24" ht="15">
      <c r="A156" s="3"/>
      <c r="B156" s="16" t="str">
        <f>"Hold " &amp; Table1[[#This Row],[Dette er for hold '# (fx 1-8 eller 1)]] &amp; " " &amp; Table1[[#This Row],[Beskrivelse]]</f>
        <v>Hold 4 Kommunikation, kollegial supervision ,Interprofessionalisme og samarbejde</v>
      </c>
      <c r="C156" s="31">
        <f>IF(Table1[[#This Row],[Navn]]&lt;&gt;"",DATE($T$7, 1, -2) - WEEKDAY(DATE($T$7, 1, 3)) +Table1[[#This Row],[Kal uge]]* 7+Table1[[#This Row],[Uge dag]]-1,"")</f>
        <v>44165</v>
      </c>
      <c r="D156" s="22">
        <v>0.58333333333333337</v>
      </c>
      <c r="E156" s="22">
        <v>0.66666666666666663</v>
      </c>
      <c r="F156" s="15"/>
      <c r="G156" s="15" t="s">
        <v>189</v>
      </c>
      <c r="H156" s="114" t="s">
        <v>113</v>
      </c>
      <c r="I156" s="17" t="s">
        <v>38</v>
      </c>
      <c r="J156" s="72"/>
      <c r="K156" s="6"/>
      <c r="L156" s="6" t="s">
        <v>88</v>
      </c>
      <c r="M156" s="6"/>
      <c r="N156" s="6"/>
      <c r="P156" s="6">
        <v>49</v>
      </c>
      <c r="Q156" s="6"/>
      <c r="R156">
        <v>1</v>
      </c>
      <c r="V156" s="116">
        <v>35</v>
      </c>
      <c r="W156" s="116"/>
      <c r="X156" s="116"/>
    </row>
    <row r="157" spans="1:24" ht="15">
      <c r="A157" s="3"/>
      <c r="B157" s="16" t="str">
        <f>"Hold " &amp; Table1[[#This Row],[Dette er for hold '# (fx 1-8 eller 1)]] &amp; " " &amp; Table1[[#This Row],[Beskrivelse]]</f>
        <v>Hold 4 Kommunikation, kollegial supervision ,Interprofessionalisme og samarbejde</v>
      </c>
      <c r="C157" s="31">
        <f>IF(Table1[[#This Row],[Navn]]&lt;&gt;"",DATE($T$7, 1, -2) - WEEKDAY(DATE($T$7, 1, 3)) +Table1[[#This Row],[Kal uge]]* 7+Table1[[#This Row],[Uge dag]]-1,"")</f>
        <v>44165</v>
      </c>
      <c r="D157" s="22">
        <v>0.67708333333333337</v>
      </c>
      <c r="E157" s="22">
        <v>0.76041666666666663</v>
      </c>
      <c r="F157" s="15"/>
      <c r="G157" s="15" t="s">
        <v>189</v>
      </c>
      <c r="H157" s="114" t="s">
        <v>113</v>
      </c>
      <c r="I157" s="17" t="s">
        <v>38</v>
      </c>
      <c r="J157" s="72"/>
      <c r="K157" s="6"/>
      <c r="L157" s="6" t="s">
        <v>88</v>
      </c>
      <c r="M157" s="6"/>
      <c r="N157" s="6"/>
      <c r="P157" s="6">
        <v>49</v>
      </c>
      <c r="Q157" s="6"/>
      <c r="R157">
        <v>1</v>
      </c>
      <c r="V157" s="116">
        <v>35</v>
      </c>
      <c r="W157" s="116"/>
      <c r="X157" s="116"/>
    </row>
    <row r="158" spans="1:24" ht="15">
      <c r="A158" s="3"/>
      <c r="B158" s="16" t="str">
        <f>"Hold " &amp; Table1[[#This Row],[Dette er for hold '# (fx 1-8 eller 1)]] &amp; " " &amp; Table1[[#This Row],[Beskrivelse]]</f>
        <v>Hold 5 Kommunikation, kollegial supervision ,Interprofessionalisme og samarbejde</v>
      </c>
      <c r="C158" s="31">
        <f>IF(Table1[[#This Row],[Navn]]&lt;&gt;"",DATE($T$7, 1, -2) - WEEKDAY(DATE($T$7, 1, 3)) +Table1[[#This Row],[Kal uge]]* 7+Table1[[#This Row],[Uge dag]]-1,"")</f>
        <v>44166</v>
      </c>
      <c r="D158" s="22">
        <v>0.58333333333333337</v>
      </c>
      <c r="E158" s="22">
        <v>0.66666666666666663</v>
      </c>
      <c r="F158" s="15"/>
      <c r="G158" s="15" t="s">
        <v>189</v>
      </c>
      <c r="H158" s="114" t="s">
        <v>113</v>
      </c>
      <c r="I158" s="17" t="s">
        <v>39</v>
      </c>
      <c r="J158" s="72"/>
      <c r="K158" s="6"/>
      <c r="L158" s="6" t="s">
        <v>88</v>
      </c>
      <c r="M158" s="6"/>
      <c r="N158" s="6"/>
      <c r="P158" s="6">
        <v>49</v>
      </c>
      <c r="Q158" s="6"/>
      <c r="R158">
        <v>2</v>
      </c>
      <c r="V158" s="116">
        <v>35</v>
      </c>
      <c r="W158" s="116"/>
      <c r="X158" s="116"/>
    </row>
    <row r="159" spans="1:24" ht="15">
      <c r="A159" s="3"/>
      <c r="B159" s="16" t="str">
        <f>"Hold " &amp; Table1[[#This Row],[Dette er for hold '# (fx 1-8 eller 1)]] &amp; " " &amp; Table1[[#This Row],[Beskrivelse]]</f>
        <v>Hold 5 Kommunikation, kollegial supervision ,Interprofessionalisme og samarbejde</v>
      </c>
      <c r="C159" s="31">
        <f>IF(Table1[[#This Row],[Navn]]&lt;&gt;"",DATE($T$7, 1, -2) - WEEKDAY(DATE($T$7, 1, 3)) +Table1[[#This Row],[Kal uge]]* 7+Table1[[#This Row],[Uge dag]]-1,"")</f>
        <v>44166</v>
      </c>
      <c r="D159" s="22">
        <v>0.67708333333333337</v>
      </c>
      <c r="E159" s="22">
        <v>0.76041666666666663</v>
      </c>
      <c r="F159" s="15"/>
      <c r="G159" s="15" t="s">
        <v>189</v>
      </c>
      <c r="H159" s="114" t="s">
        <v>113</v>
      </c>
      <c r="I159" s="17" t="s">
        <v>39</v>
      </c>
      <c r="J159" s="72"/>
      <c r="K159" s="6"/>
      <c r="L159" s="6" t="s">
        <v>88</v>
      </c>
      <c r="M159" s="6"/>
      <c r="N159" s="6"/>
      <c r="P159" s="6">
        <v>49</v>
      </c>
      <c r="Q159" s="6"/>
      <c r="R159">
        <v>2</v>
      </c>
      <c r="V159" s="116">
        <v>35</v>
      </c>
      <c r="W159" s="116"/>
      <c r="X159" s="116"/>
    </row>
    <row r="160" spans="1:24" ht="15">
      <c r="A160" s="3"/>
      <c r="B160" s="16" t="str">
        <f>"Hold " &amp; Table1[[#This Row],[Dette er for hold '# (fx 1-8 eller 1)]] &amp; " " &amp; Table1[[#This Row],[Beskrivelse]]</f>
        <v>Hold 6 Kommunikation, kollegial supervision ,Interprofessionalisme og samarbejde</v>
      </c>
      <c r="C160" s="31">
        <f>IF(Table1[[#This Row],[Navn]]&lt;&gt;"",DATE($T$7, 1, -2) - WEEKDAY(DATE($T$7, 1, 3)) +Table1[[#This Row],[Kal uge]]* 7+Table1[[#This Row],[Uge dag]]-1,"")</f>
        <v>44167</v>
      </c>
      <c r="D160" s="22">
        <v>0.58333333333333337</v>
      </c>
      <c r="E160" s="22">
        <v>0.66666666666666663</v>
      </c>
      <c r="F160" s="15"/>
      <c r="G160" s="15" t="s">
        <v>189</v>
      </c>
      <c r="H160" s="114" t="s">
        <v>113</v>
      </c>
      <c r="I160" s="17" t="s">
        <v>40</v>
      </c>
      <c r="J160" s="72"/>
      <c r="K160" s="6"/>
      <c r="L160" s="6" t="s">
        <v>88</v>
      </c>
      <c r="M160" s="6"/>
      <c r="N160" s="6"/>
      <c r="P160" s="6">
        <v>49</v>
      </c>
      <c r="Q160" s="6"/>
      <c r="R160">
        <v>3</v>
      </c>
      <c r="V160" s="116">
        <v>35</v>
      </c>
      <c r="W160" s="116"/>
      <c r="X160" s="116"/>
    </row>
    <row r="161" spans="1:24" ht="15">
      <c r="A161" s="3"/>
      <c r="B161" s="16" t="str">
        <f>"Hold " &amp; Table1[[#This Row],[Dette er for hold '# (fx 1-8 eller 1)]] &amp; " " &amp; Table1[[#This Row],[Beskrivelse]]</f>
        <v>Hold 6 Kommunikation, kollegial supervision ,Interprofessionalisme og samarbejde</v>
      </c>
      <c r="C161" s="31">
        <f>IF(Table1[[#This Row],[Navn]]&lt;&gt;"",DATE($T$7, 1, -2) - WEEKDAY(DATE($T$7, 1, 3)) +Table1[[#This Row],[Kal uge]]* 7+Table1[[#This Row],[Uge dag]]-1,"")</f>
        <v>44167</v>
      </c>
      <c r="D161" s="22">
        <v>0.67708333333333337</v>
      </c>
      <c r="E161" s="22">
        <v>0.76041666666666663</v>
      </c>
      <c r="F161" s="15"/>
      <c r="G161" s="15" t="s">
        <v>189</v>
      </c>
      <c r="H161" s="114" t="s">
        <v>113</v>
      </c>
      <c r="I161" s="17" t="s">
        <v>40</v>
      </c>
      <c r="J161" s="72"/>
      <c r="K161" s="6"/>
      <c r="L161" s="6" t="s">
        <v>88</v>
      </c>
      <c r="M161" s="6"/>
      <c r="N161" s="6"/>
      <c r="P161" s="6">
        <v>49</v>
      </c>
      <c r="Q161" s="6"/>
      <c r="R161">
        <v>3</v>
      </c>
      <c r="V161" s="116">
        <v>35</v>
      </c>
      <c r="W161" s="116"/>
      <c r="X161" s="116"/>
    </row>
    <row r="162" spans="1:24" ht="15">
      <c r="A162" s="3"/>
      <c r="B162" s="16"/>
      <c r="C162" s="31"/>
      <c r="D162" s="22"/>
      <c r="E162" s="22"/>
      <c r="F162" s="15"/>
      <c r="G162" s="15"/>
      <c r="H162" s="12"/>
      <c r="I162" s="17"/>
      <c r="J162" s="6"/>
      <c r="K162" s="6"/>
      <c r="L162" s="6"/>
      <c r="M162" s="6"/>
      <c r="N162" s="6"/>
      <c r="P162" s="6"/>
      <c r="Q162" s="6"/>
      <c r="V162" s="6"/>
      <c r="W162" s="6"/>
      <c r="X162" s="6"/>
    </row>
    <row r="163" spans="1:24" ht="15">
      <c r="A163" s="3"/>
      <c r="B163" s="16"/>
      <c r="C163" s="73"/>
      <c r="D163" s="22"/>
      <c r="E163" s="22"/>
      <c r="F163" s="15"/>
      <c r="G163" s="15"/>
      <c r="H163" s="12"/>
      <c r="I163" s="17"/>
      <c r="J163" s="6"/>
      <c r="K163" s="6"/>
      <c r="L163" s="6"/>
      <c r="M163" s="6"/>
      <c r="N163" s="6"/>
      <c r="P163" s="6"/>
      <c r="Q163" s="6"/>
      <c r="V163" s="6"/>
      <c r="W163" s="6"/>
      <c r="X163" s="6"/>
    </row>
    <row r="164" spans="1:24" ht="15">
      <c r="A164" s="3"/>
      <c r="B164" s="16"/>
      <c r="C164" s="31"/>
      <c r="D164" s="22"/>
      <c r="E164" s="22"/>
      <c r="F164" s="15"/>
      <c r="G164" s="15" t="s">
        <v>130</v>
      </c>
      <c r="H164" s="107" t="s">
        <v>129</v>
      </c>
      <c r="I164" s="17"/>
      <c r="J164" s="6"/>
      <c r="K164" s="6"/>
      <c r="L164" s="6"/>
      <c r="M164" s="6"/>
      <c r="N164" s="6"/>
      <c r="P164" s="6"/>
      <c r="Q164" s="6"/>
      <c r="V164" s="6"/>
      <c r="W164" s="6"/>
      <c r="X164" s="6"/>
    </row>
    <row r="165" spans="1:24" ht="15">
      <c r="A165" s="3"/>
      <c r="B165" s="16" t="str">
        <f>"Hold " &amp; Table1[[#This Row],[Dette er for hold '# (fx 1-8 eller 1)]] &amp; " " &amp; Table1[[#This Row],[Beskrivelse]]</f>
        <v>Hold 1 Kommunikation, kollegial supervision , Den svære samtale</v>
      </c>
      <c r="C165" s="31">
        <f>IF(Table1[[#This Row],[Navn]]&lt;&gt;"",DATE($T$7, 1, -2) - WEEKDAY(DATE($T$7, 1, 3)) +Table1[[#This Row],[Kal uge]]* 7+Table1[[#This Row],[Uge dag]]-1,"")</f>
        <v>44137</v>
      </c>
      <c r="D165" s="22">
        <v>0.35416666666666669</v>
      </c>
      <c r="E165" s="22">
        <v>0.47916666666666669</v>
      </c>
      <c r="F165" s="15"/>
      <c r="G165" s="15" t="s">
        <v>190</v>
      </c>
      <c r="H165" s="114" t="s">
        <v>137</v>
      </c>
      <c r="I165" s="17" t="s">
        <v>2</v>
      </c>
      <c r="J165" s="72"/>
      <c r="K165" s="6"/>
      <c r="L165" s="6" t="s">
        <v>88</v>
      </c>
      <c r="M165" s="6"/>
      <c r="N165" s="6"/>
      <c r="P165" s="6">
        <v>45</v>
      </c>
      <c r="Q165" s="6"/>
      <c r="R165">
        <v>1</v>
      </c>
      <c r="V165" s="117">
        <v>35</v>
      </c>
      <c r="W165" s="117">
        <v>24</v>
      </c>
      <c r="X165" s="117">
        <v>25</v>
      </c>
    </row>
    <row r="166" spans="1:24" ht="15">
      <c r="A166" s="3"/>
      <c r="B166" s="16" t="str">
        <f>"Hold " &amp; Table1[[#This Row],[Dette er for hold '# (fx 1-8 eller 1)]] &amp; " " &amp; Table1[[#This Row],[Beskrivelse]]</f>
        <v>Hold 1 Kommunikation, kollegial supervision , Den svære samtale</v>
      </c>
      <c r="C166" s="31">
        <f>IF(Table1[[#This Row],[Navn]]&lt;&gt;"",DATE($T$7, 1, -2) - WEEKDAY(DATE($T$7, 1, 3)) +Table1[[#This Row],[Kal uge]]* 7+Table1[[#This Row],[Uge dag]]-1,"")</f>
        <v>44137</v>
      </c>
      <c r="D166" s="22">
        <v>0.5</v>
      </c>
      <c r="E166" s="22">
        <v>0.625</v>
      </c>
      <c r="F166" s="15"/>
      <c r="G166" s="15" t="s">
        <v>190</v>
      </c>
      <c r="H166" s="114" t="s">
        <v>137</v>
      </c>
      <c r="I166" s="17" t="s">
        <v>2</v>
      </c>
      <c r="J166" s="72"/>
      <c r="K166" s="6"/>
      <c r="L166" s="6" t="s">
        <v>88</v>
      </c>
      <c r="M166" s="6"/>
      <c r="N166" s="6"/>
      <c r="P166" s="6">
        <v>45</v>
      </c>
      <c r="Q166" s="6"/>
      <c r="R166">
        <v>1</v>
      </c>
      <c r="V166" s="117">
        <v>35</v>
      </c>
      <c r="W166" s="117">
        <v>24</v>
      </c>
      <c r="X166" s="117">
        <v>25</v>
      </c>
    </row>
    <row r="167" spans="1:24" ht="15">
      <c r="A167" s="3"/>
      <c r="B167" s="16" t="str">
        <f>"Hold " &amp; Table1[[#This Row],[Dette er for hold '# (fx 1-8 eller 1)]] &amp; " " &amp; Table1[[#This Row],[Beskrivelse]]</f>
        <v>Hold 2 Kommunikation, kollegial supervision , Den svære samtale</v>
      </c>
      <c r="C167" s="31">
        <f>IF(Table1[[#This Row],[Navn]]&lt;&gt;"",DATE($T$7, 1, -2) - WEEKDAY(DATE($T$7, 1, 3)) +Table1[[#This Row],[Kal uge]]* 7+Table1[[#This Row],[Uge dag]]-1,"")</f>
        <v>44137</v>
      </c>
      <c r="D167" s="22">
        <v>0.35416666666666669</v>
      </c>
      <c r="E167" s="22">
        <v>0.47916666666666669</v>
      </c>
      <c r="F167" s="15"/>
      <c r="G167" s="15" t="s">
        <v>190</v>
      </c>
      <c r="H167" s="114" t="s">
        <v>138</v>
      </c>
      <c r="I167" s="17" t="s">
        <v>36</v>
      </c>
      <c r="J167" s="72"/>
      <c r="K167" s="6"/>
      <c r="L167" s="6" t="s">
        <v>88</v>
      </c>
      <c r="M167" s="6"/>
      <c r="N167" s="6"/>
      <c r="P167" s="6">
        <v>45</v>
      </c>
      <c r="Q167" s="6"/>
      <c r="R167">
        <v>1</v>
      </c>
      <c r="V167" s="117">
        <v>35</v>
      </c>
      <c r="W167" s="117">
        <v>62</v>
      </c>
      <c r="X167" s="117">
        <v>31</v>
      </c>
    </row>
    <row r="168" spans="1:24" ht="15">
      <c r="A168" s="3"/>
      <c r="B168" s="16" t="str">
        <f>"Hold " &amp; Table1[[#This Row],[Dette er for hold '# (fx 1-8 eller 1)]] &amp; " " &amp; Table1[[#This Row],[Beskrivelse]]</f>
        <v>Hold 2 Kommunikation, kollegial supervision , Den svære samtale</v>
      </c>
      <c r="C168" s="31">
        <f>IF(Table1[[#This Row],[Navn]]&lt;&gt;"",DATE($T$7, 1, -2) - WEEKDAY(DATE($T$7, 1, 3)) +Table1[[#This Row],[Kal uge]]* 7+Table1[[#This Row],[Uge dag]]-1,"")</f>
        <v>44137</v>
      </c>
      <c r="D168" s="22">
        <v>0.5</v>
      </c>
      <c r="E168" s="22">
        <v>0.625</v>
      </c>
      <c r="F168" s="15"/>
      <c r="G168" s="15" t="s">
        <v>190</v>
      </c>
      <c r="H168" s="114" t="s">
        <v>138</v>
      </c>
      <c r="I168" s="17" t="s">
        <v>36</v>
      </c>
      <c r="J168" s="72"/>
      <c r="K168" s="6"/>
      <c r="L168" s="6" t="s">
        <v>88</v>
      </c>
      <c r="M168" s="6"/>
      <c r="N168" s="6"/>
      <c r="P168" s="6">
        <v>45</v>
      </c>
      <c r="Q168" s="6"/>
      <c r="R168">
        <v>1</v>
      </c>
      <c r="V168" s="117">
        <v>35</v>
      </c>
      <c r="W168" s="117">
        <v>62</v>
      </c>
      <c r="X168" s="117">
        <v>31</v>
      </c>
    </row>
    <row r="169" spans="1:24" ht="15">
      <c r="A169" s="3"/>
      <c r="B169" s="16" t="str">
        <f>"Hold " &amp; Table1[[#This Row],[Dette er for hold '# (fx 1-8 eller 1)]] &amp; " " &amp; Table1[[#This Row],[Beskrivelse]]</f>
        <v>Hold 3 Kommunikation, kollegial supervision , Den svære samtale</v>
      </c>
      <c r="C169" s="31">
        <f>IF(Table1[[#This Row],[Navn]]&lt;&gt;"",DATE($T$7, 1, -2) - WEEKDAY(DATE($T$7, 1, 3)) +Table1[[#This Row],[Kal uge]]* 7+Table1[[#This Row],[Uge dag]]-1,"")</f>
        <v>44137</v>
      </c>
      <c r="D169" s="22">
        <v>0.35416666666666669</v>
      </c>
      <c r="E169" s="22">
        <v>0.47916666666666669</v>
      </c>
      <c r="F169" s="15"/>
      <c r="G169" s="15" t="s">
        <v>190</v>
      </c>
      <c r="H169" s="114" t="s">
        <v>139</v>
      </c>
      <c r="I169" s="17" t="s">
        <v>37</v>
      </c>
      <c r="J169" s="72"/>
      <c r="K169" s="6"/>
      <c r="L169" s="6" t="s">
        <v>88</v>
      </c>
      <c r="M169" s="6"/>
      <c r="N169" s="6"/>
      <c r="P169" s="6">
        <v>45</v>
      </c>
      <c r="Q169" s="6"/>
      <c r="R169">
        <v>1</v>
      </c>
      <c r="V169" s="117">
        <v>35</v>
      </c>
      <c r="W169" s="117">
        <v>40</v>
      </c>
      <c r="X169" s="117" t="s">
        <v>175</v>
      </c>
    </row>
    <row r="170" spans="1:24" ht="15">
      <c r="A170" s="3"/>
      <c r="B170" s="16" t="str">
        <f>"Hold " &amp; Table1[[#This Row],[Dette er for hold '# (fx 1-8 eller 1)]] &amp; " " &amp; Table1[[#This Row],[Beskrivelse]]</f>
        <v>Hold 3 Kommunikation, kollegial supervision , Den svære samtale</v>
      </c>
      <c r="C170" s="31">
        <f>IF(Table1[[#This Row],[Navn]]&lt;&gt;"",DATE($T$7, 1, -2) - WEEKDAY(DATE($T$7, 1, 3)) +Table1[[#This Row],[Kal uge]]* 7+Table1[[#This Row],[Uge dag]]-1,"")</f>
        <v>44137</v>
      </c>
      <c r="D170" s="22">
        <v>0.5</v>
      </c>
      <c r="E170" s="22">
        <v>0.625</v>
      </c>
      <c r="F170" s="15"/>
      <c r="G170" s="15" t="s">
        <v>190</v>
      </c>
      <c r="H170" s="114" t="s">
        <v>139</v>
      </c>
      <c r="I170" s="17" t="s">
        <v>37</v>
      </c>
      <c r="J170" s="72"/>
      <c r="K170" s="6"/>
      <c r="L170" s="6" t="s">
        <v>88</v>
      </c>
      <c r="M170" s="6"/>
      <c r="N170" s="6"/>
      <c r="P170" s="6">
        <v>45</v>
      </c>
      <c r="Q170" s="6"/>
      <c r="R170">
        <v>1</v>
      </c>
      <c r="V170" s="117">
        <v>35</v>
      </c>
      <c r="W170" s="117">
        <v>41</v>
      </c>
      <c r="X170" s="117" t="s">
        <v>174</v>
      </c>
    </row>
    <row r="171" spans="1:24" ht="15">
      <c r="A171" s="3"/>
      <c r="B171" s="16"/>
      <c r="C171" s="73"/>
      <c r="D171" s="22"/>
      <c r="E171" s="22"/>
      <c r="F171" s="15"/>
      <c r="G171" s="15"/>
      <c r="H171" s="12"/>
      <c r="I171" s="17"/>
      <c r="J171" s="6"/>
      <c r="K171" s="6"/>
      <c r="L171" s="6"/>
      <c r="M171" s="6"/>
      <c r="N171" s="6"/>
      <c r="P171" s="6"/>
      <c r="Q171" s="6"/>
      <c r="V171" s="6"/>
      <c r="W171" s="6"/>
      <c r="X171" s="6"/>
    </row>
    <row r="172" spans="1:24" ht="15">
      <c r="A172" s="3"/>
      <c r="B172" s="16"/>
      <c r="C172" s="73"/>
      <c r="D172" s="22"/>
      <c r="E172" s="22"/>
      <c r="F172" s="15"/>
      <c r="G172" s="15"/>
      <c r="H172" s="12"/>
      <c r="I172" s="17"/>
      <c r="J172" s="6"/>
      <c r="K172" s="6"/>
      <c r="L172" s="6"/>
      <c r="M172" s="6"/>
      <c r="N172" s="6"/>
      <c r="P172" s="6"/>
      <c r="Q172" s="6"/>
      <c r="V172" s="6"/>
      <c r="W172" s="6"/>
      <c r="X172" s="6"/>
    </row>
    <row r="173" spans="1:24" ht="15">
      <c r="A173" s="3"/>
      <c r="B173" s="16"/>
      <c r="C173" s="31"/>
      <c r="D173" s="22"/>
      <c r="E173" s="22"/>
      <c r="F173" s="15"/>
      <c r="G173" s="15" t="s">
        <v>130</v>
      </c>
      <c r="H173" s="107" t="s">
        <v>129</v>
      </c>
      <c r="I173" s="17"/>
      <c r="J173" s="6"/>
      <c r="K173" s="6"/>
      <c r="L173" s="6"/>
      <c r="M173" s="6"/>
      <c r="N173" s="6"/>
      <c r="P173" s="6"/>
      <c r="Q173" s="6"/>
      <c r="V173" s="6"/>
      <c r="W173" s="6"/>
      <c r="X173" s="6"/>
    </row>
    <row r="174" spans="1:24" ht="15">
      <c r="A174" s="3"/>
      <c r="B174" s="16" t="str">
        <f>"Hold " &amp; Table1[[#This Row],[Dette er for hold '# (fx 1-8 eller 1)]] &amp; " " &amp; Table1[[#This Row],[Beskrivelse]]</f>
        <v>Hold 4 Kommunikation, kollegial supervision , Den svære samtale</v>
      </c>
      <c r="C174" s="31">
        <f>IF(Table1[[#This Row],[Navn]]&lt;&gt;"",DATE($T$7+1, 1, -2) - WEEKDAY(DATE($T$7+1, 1, 3)) +Table1[[#This Row],[Kal uge]]* 7+Table1[[#This Row],[Uge dag]]-1,"")</f>
        <v>44207</v>
      </c>
      <c r="D174" s="22">
        <v>0.35416666666666669</v>
      </c>
      <c r="E174" s="22">
        <v>0.47916666666666669</v>
      </c>
      <c r="F174" s="15"/>
      <c r="G174" s="15" t="s">
        <v>190</v>
      </c>
      <c r="H174" s="114" t="s">
        <v>140</v>
      </c>
      <c r="I174" s="17" t="s">
        <v>38</v>
      </c>
      <c r="J174" s="72"/>
      <c r="K174" s="6"/>
      <c r="L174" s="6" t="s">
        <v>88</v>
      </c>
      <c r="M174" s="6"/>
      <c r="N174" s="6"/>
      <c r="P174" s="6">
        <v>2</v>
      </c>
      <c r="Q174" s="6"/>
      <c r="R174">
        <v>1</v>
      </c>
      <c r="V174" s="117">
        <v>35</v>
      </c>
      <c r="W174" s="117">
        <v>25</v>
      </c>
      <c r="X174" s="117">
        <v>12.5</v>
      </c>
    </row>
    <row r="175" spans="1:24" ht="15">
      <c r="A175" s="3"/>
      <c r="B175" s="16" t="str">
        <f>"Hold " &amp; Table1[[#This Row],[Dette er for hold '# (fx 1-8 eller 1)]] &amp; " " &amp; Table1[[#This Row],[Beskrivelse]]</f>
        <v>Hold 4 Kommunikation, kollegial supervision , Den svære samtale</v>
      </c>
      <c r="C175" s="31">
        <f>IF(Table1[[#This Row],[Navn]]&lt;&gt;"",DATE($T$7+1, 1, -2) - WEEKDAY(DATE($T$7+1, 1, 3)) +Table1[[#This Row],[Kal uge]]* 7+Table1[[#This Row],[Uge dag]]-1,"")</f>
        <v>44207</v>
      </c>
      <c r="D175" s="22">
        <v>0.5</v>
      </c>
      <c r="E175" s="22">
        <v>0.625</v>
      </c>
      <c r="F175" s="15"/>
      <c r="G175" s="15" t="s">
        <v>190</v>
      </c>
      <c r="H175" s="114" t="s">
        <v>140</v>
      </c>
      <c r="I175" s="17" t="s">
        <v>38</v>
      </c>
      <c r="J175" s="72"/>
      <c r="K175" s="6"/>
      <c r="L175" s="6" t="s">
        <v>88</v>
      </c>
      <c r="M175" s="6"/>
      <c r="N175" s="6"/>
      <c r="P175" s="6">
        <v>2</v>
      </c>
      <c r="Q175" s="6"/>
      <c r="R175">
        <v>1</v>
      </c>
      <c r="V175" s="117">
        <v>35</v>
      </c>
      <c r="W175" s="117">
        <v>25</v>
      </c>
      <c r="X175" s="117">
        <v>12.5</v>
      </c>
    </row>
    <row r="176" spans="1:24" ht="15">
      <c r="A176" s="3"/>
      <c r="B176" s="16" t="str">
        <f>"Hold " &amp; Table1[[#This Row],[Dette er for hold '# (fx 1-8 eller 1)]] &amp; " " &amp; Table1[[#This Row],[Beskrivelse]]</f>
        <v>Hold 5 Kommunikation, kollegial supervision , Den svære samtale</v>
      </c>
      <c r="C176" s="31">
        <f>IF(Table1[[#This Row],[Navn]]&lt;&gt;"",DATE($T$7+1, 1, -2) - WEEKDAY(DATE($T$7+1, 1, 3)) +Table1[[#This Row],[Kal uge]]* 7+Table1[[#This Row],[Uge dag]]-1,"")</f>
        <v>44207</v>
      </c>
      <c r="D176" s="22">
        <v>0.35416666666666669</v>
      </c>
      <c r="E176" s="22">
        <v>0.47916666666666669</v>
      </c>
      <c r="F176" s="15"/>
      <c r="G176" s="15" t="s">
        <v>190</v>
      </c>
      <c r="H176" s="114" t="s">
        <v>141</v>
      </c>
      <c r="I176" s="17" t="s">
        <v>39</v>
      </c>
      <c r="J176" s="72"/>
      <c r="K176" s="6"/>
      <c r="L176" s="6" t="s">
        <v>88</v>
      </c>
      <c r="M176" s="6"/>
      <c r="N176" s="6"/>
      <c r="P176" s="6">
        <v>2</v>
      </c>
      <c r="Q176" s="6"/>
      <c r="R176">
        <v>1</v>
      </c>
      <c r="V176" s="117">
        <v>35</v>
      </c>
      <c r="W176" s="117">
        <v>38</v>
      </c>
      <c r="X176" s="117">
        <v>19</v>
      </c>
    </row>
    <row r="177" spans="1:25" ht="15">
      <c r="A177" s="3"/>
      <c r="B177" s="16" t="str">
        <f>"Hold " &amp; Table1[[#This Row],[Dette er for hold '# (fx 1-8 eller 1)]] &amp; " " &amp; Table1[[#This Row],[Beskrivelse]]</f>
        <v>Hold 5 Kommunikation, kollegial supervision , Den svære samtale</v>
      </c>
      <c r="C177" s="31">
        <f>IF(Table1[[#This Row],[Navn]]&lt;&gt;"",DATE($T$7+1, 1, -2) - WEEKDAY(DATE($T$7+1, 1, 3)) +Table1[[#This Row],[Kal uge]]* 7+Table1[[#This Row],[Uge dag]]-1,"")</f>
        <v>44207</v>
      </c>
      <c r="D177" s="22">
        <v>0.5</v>
      </c>
      <c r="E177" s="22">
        <v>0.625</v>
      </c>
      <c r="F177" s="15"/>
      <c r="G177" s="15" t="s">
        <v>190</v>
      </c>
      <c r="H177" s="114" t="s">
        <v>141</v>
      </c>
      <c r="I177" s="17" t="s">
        <v>39</v>
      </c>
      <c r="J177" s="72"/>
      <c r="K177" s="6"/>
      <c r="L177" s="6" t="s">
        <v>88</v>
      </c>
      <c r="M177" s="6"/>
      <c r="N177" s="6"/>
      <c r="P177" s="6">
        <v>2</v>
      </c>
      <c r="Q177" s="6"/>
      <c r="R177">
        <v>1</v>
      </c>
      <c r="V177" s="117">
        <v>35</v>
      </c>
      <c r="W177" s="117">
        <v>38</v>
      </c>
      <c r="X177" s="117">
        <v>19</v>
      </c>
    </row>
    <row r="178" spans="1:25" ht="15">
      <c r="A178" s="3"/>
      <c r="B178" s="16" t="str">
        <f>"Hold " &amp; Table1[[#This Row],[Dette er for hold '# (fx 1-8 eller 1)]] &amp; " " &amp; Table1[[#This Row],[Beskrivelse]]</f>
        <v>Hold 6 Kommunikation, kollegial supervision , Den svære samtale</v>
      </c>
      <c r="C178" s="31">
        <f>IF(Table1[[#This Row],[Navn]]&lt;&gt;"",DATE($T$7+1, 1, -2) - WEEKDAY(DATE($T$7+1, 1, 3)) +Table1[[#This Row],[Kal uge]]* 7+Table1[[#This Row],[Uge dag]]-1,"")</f>
        <v>44207</v>
      </c>
      <c r="D178" s="22">
        <v>0.35416666666666669</v>
      </c>
      <c r="E178" s="22">
        <v>0.47916666666666669</v>
      </c>
      <c r="F178" s="15"/>
      <c r="G178" s="15" t="s">
        <v>190</v>
      </c>
      <c r="H178" s="114" t="s">
        <v>142</v>
      </c>
      <c r="I178" s="17" t="s">
        <v>40</v>
      </c>
      <c r="J178" s="72"/>
      <c r="K178" s="6"/>
      <c r="L178" s="6" t="s">
        <v>88</v>
      </c>
      <c r="M178" s="6"/>
      <c r="N178" s="6"/>
      <c r="P178" s="6">
        <v>2</v>
      </c>
      <c r="Q178" s="6"/>
      <c r="R178">
        <v>1</v>
      </c>
      <c r="V178" s="117">
        <v>35</v>
      </c>
      <c r="W178" s="117">
        <v>38</v>
      </c>
      <c r="X178" s="117">
        <v>19</v>
      </c>
    </row>
    <row r="179" spans="1:25" ht="15">
      <c r="A179" s="3"/>
      <c r="B179" s="16" t="str">
        <f>"Hold " &amp; Table1[[#This Row],[Dette er for hold '# (fx 1-8 eller 1)]] &amp; " " &amp; Table1[[#This Row],[Beskrivelse]]</f>
        <v>Hold 6 Kommunikation, kollegial supervision , Den svære samtale</v>
      </c>
      <c r="C179" s="31">
        <f>IF(Table1[[#This Row],[Navn]]&lt;&gt;"",DATE($T$7+1, 1, -2) - WEEKDAY(DATE($T$7+1, 1, 3)) +Table1[[#This Row],[Kal uge]]* 7+Table1[[#This Row],[Uge dag]]-1,"")</f>
        <v>44207</v>
      </c>
      <c r="D179" s="22">
        <v>0.5</v>
      </c>
      <c r="E179" s="22">
        <v>0.625</v>
      </c>
      <c r="F179" s="15"/>
      <c r="G179" s="15" t="s">
        <v>190</v>
      </c>
      <c r="H179" s="114" t="s">
        <v>142</v>
      </c>
      <c r="I179" s="17" t="s">
        <v>40</v>
      </c>
      <c r="J179" s="72"/>
      <c r="K179" s="6"/>
      <c r="L179" s="6" t="s">
        <v>88</v>
      </c>
      <c r="M179" s="6"/>
      <c r="N179" s="6"/>
      <c r="P179" s="6">
        <v>2</v>
      </c>
      <c r="Q179" s="6"/>
      <c r="R179">
        <v>1</v>
      </c>
      <c r="V179" s="117">
        <v>35</v>
      </c>
      <c r="W179" s="117">
        <v>38</v>
      </c>
      <c r="X179" s="117">
        <v>19</v>
      </c>
    </row>
    <row r="180" spans="1:25" ht="15">
      <c r="A180" s="3"/>
      <c r="B180" s="16"/>
      <c r="C180" s="73"/>
      <c r="D180" s="22"/>
      <c r="E180" s="22"/>
      <c r="F180" s="15"/>
      <c r="G180" s="15"/>
      <c r="H180" s="12" t="s">
        <v>128</v>
      </c>
      <c r="I180" s="17"/>
      <c r="J180" s="6"/>
      <c r="K180" s="6"/>
      <c r="L180" s="6"/>
      <c r="M180" s="6"/>
      <c r="N180" s="6"/>
      <c r="P180" s="6"/>
      <c r="Q180" s="6"/>
      <c r="V180" s="6"/>
      <c r="W180" s="6"/>
      <c r="X180" s="6"/>
    </row>
    <row r="181" spans="1:25" ht="15">
      <c r="A181" s="3"/>
      <c r="B181" s="16"/>
      <c r="C181" s="73"/>
      <c r="D181" s="22"/>
      <c r="E181" s="22"/>
      <c r="F181" s="15"/>
      <c r="G181" s="15"/>
      <c r="H181" s="12"/>
      <c r="I181" s="17"/>
      <c r="J181" s="6"/>
      <c r="K181" s="6"/>
      <c r="L181" s="6"/>
      <c r="M181" s="6"/>
      <c r="N181" s="6"/>
      <c r="P181" s="6"/>
      <c r="Q181" s="6"/>
      <c r="V181" s="6"/>
      <c r="W181" s="6"/>
      <c r="X181" s="6"/>
    </row>
    <row r="182" spans="1:25" ht="15.75">
      <c r="A182" s="3"/>
      <c r="B182" s="70" t="s">
        <v>97</v>
      </c>
      <c r="C182" s="108" t="s">
        <v>101</v>
      </c>
      <c r="D182" s="22" t="s">
        <v>144</v>
      </c>
      <c r="E182" s="22"/>
      <c r="F182" s="15"/>
      <c r="G182" s="15"/>
      <c r="H182" s="12"/>
      <c r="I182" s="17"/>
      <c r="J182" s="6"/>
      <c r="K182" s="6"/>
      <c r="L182" s="6"/>
      <c r="M182" s="6"/>
      <c r="N182" s="6"/>
      <c r="P182" s="6"/>
      <c r="Q182" s="6"/>
      <c r="V182" s="6"/>
      <c r="W182" s="6"/>
      <c r="X182" s="6"/>
    </row>
    <row r="183" spans="1:25" ht="15">
      <c r="A183" s="3"/>
      <c r="B183" s="111"/>
      <c r="C183" s="31"/>
      <c r="D183" s="31"/>
      <c r="E183" s="31"/>
      <c r="F183" s="15"/>
      <c r="G183" s="15"/>
      <c r="H183" s="110" t="s">
        <v>127</v>
      </c>
      <c r="I183" s="12"/>
      <c r="J183" s="6"/>
      <c r="K183" s="6"/>
      <c r="L183" s="6"/>
      <c r="M183" s="6"/>
      <c r="N183" s="6"/>
      <c r="P183" s="6"/>
      <c r="Q183" s="6"/>
      <c r="V183" s="6"/>
      <c r="W183" s="6"/>
      <c r="X183" s="6"/>
    </row>
    <row r="184" spans="1:25" ht="15.75">
      <c r="A184" s="3" t="s">
        <v>98</v>
      </c>
      <c r="B184" s="16" t="str">
        <f>"Hold " &amp; Table1[[#This Row],[Dette er for hold '# (fx 1-8 eller 1)]] &amp; " " &amp; Table1[[#This Row],[Beskrivelse]]</f>
        <v>Hold 1-3 Endocarditis, stream med 2 sem</v>
      </c>
      <c r="C184" s="31">
        <f>IF(Table1[[#This Row],[Navn]]&lt;&gt;"",DATE($T$7, 1, -2) - WEEKDAY(DATE($T$7, 1, 3)) +Table1[[#This Row],[Kal uge]]* 7+Table1[[#This Row],[Uge dag]]-1,"")</f>
        <v>44104</v>
      </c>
      <c r="D184" s="22">
        <v>0.38541666666666669</v>
      </c>
      <c r="E184" s="22">
        <v>0.41666666666666669</v>
      </c>
      <c r="F184" s="15"/>
      <c r="G184" s="87" t="s">
        <v>146</v>
      </c>
      <c r="H184" s="114" t="s">
        <v>205</v>
      </c>
      <c r="I184" s="12" t="s">
        <v>73</v>
      </c>
      <c r="J184" s="87" t="s">
        <v>119</v>
      </c>
      <c r="K184" s="6"/>
      <c r="L184" s="6"/>
      <c r="M184" s="6"/>
      <c r="N184" s="6"/>
      <c r="P184" s="6">
        <v>40</v>
      </c>
      <c r="Q184" s="6"/>
      <c r="R184">
        <v>3</v>
      </c>
      <c r="V184" s="72">
        <v>105</v>
      </c>
      <c r="W184" s="72">
        <v>312</v>
      </c>
      <c r="X184" s="72">
        <v>50</v>
      </c>
      <c r="Y184" t="s">
        <v>204</v>
      </c>
    </row>
    <row r="185" spans="1:25" ht="15">
      <c r="A185" s="3" t="s">
        <v>98</v>
      </c>
      <c r="B185" s="16" t="str">
        <f>"Hold " &amp; Table1[[#This Row],[Dette er for hold '# (fx 1-8 eller 1)]] &amp; " " &amp; Table1[[#This Row],[Beskrivelse]]</f>
        <v>Hold 1-3 Akut ekstremitetsiskæmi, stream med 2 sem</v>
      </c>
      <c r="C185" s="31">
        <f>IF(Table1[[#This Row],[Navn]]&lt;&gt;"",DATE($T$7, 1, -2) - WEEKDAY(DATE($T$7, 1, 3)) +Table1[[#This Row],[Kal uge]]* 7+Table1[[#This Row],[Uge dag]]-1,"")</f>
        <v>44104</v>
      </c>
      <c r="D185" s="24">
        <v>0.42708333333333331</v>
      </c>
      <c r="E185" s="24">
        <v>0.45833333333333331</v>
      </c>
      <c r="F185" s="15"/>
      <c r="G185" s="87" t="s">
        <v>147</v>
      </c>
      <c r="H185" s="114" t="s">
        <v>205</v>
      </c>
      <c r="I185" s="12" t="s">
        <v>73</v>
      </c>
      <c r="J185" s="87" t="s">
        <v>126</v>
      </c>
      <c r="K185" s="6"/>
      <c r="L185" s="6"/>
      <c r="M185" s="6"/>
      <c r="N185" s="6"/>
      <c r="P185" s="6">
        <v>40</v>
      </c>
      <c r="Q185" s="6"/>
      <c r="R185">
        <v>3</v>
      </c>
      <c r="V185" s="72">
        <v>105</v>
      </c>
      <c r="W185" s="72">
        <v>312</v>
      </c>
      <c r="X185" s="72">
        <v>50</v>
      </c>
      <c r="Y185" t="s">
        <v>204</v>
      </c>
    </row>
    <row r="186" spans="1:25" ht="15">
      <c r="A186" s="3" t="s">
        <v>99</v>
      </c>
      <c r="B186" s="16" t="str">
        <f>"Hold " &amp; Table1[[#This Row],[Dette er for hold '# (fx 1-8 eller 1)]] &amp; " " &amp; Table1[[#This Row],[Beskrivelse]]</f>
        <v>Hold 1-3 Hypertension, stream med 2 sem</v>
      </c>
      <c r="C186" s="31">
        <f>IF(Table1[[#This Row],[Navn]]&lt;&gt;"",DATE($T$7, 1, -2) - WEEKDAY(DATE($T$7, 1, 3)) +Table1[[#This Row],[Kal uge]]* 7+Table1[[#This Row],[Uge dag]]-1,"")</f>
        <v>44104</v>
      </c>
      <c r="D186" s="24">
        <v>0.46875</v>
      </c>
      <c r="E186" s="24">
        <v>0.5</v>
      </c>
      <c r="F186" s="15"/>
      <c r="G186" s="87" t="s">
        <v>148</v>
      </c>
      <c r="H186" s="114" t="s">
        <v>205</v>
      </c>
      <c r="I186" s="12" t="s">
        <v>73</v>
      </c>
      <c r="J186" s="87" t="s">
        <v>120</v>
      </c>
      <c r="K186" s="6"/>
      <c r="L186" s="6"/>
      <c r="M186" s="6"/>
      <c r="N186" s="6"/>
      <c r="P186" s="6">
        <v>40</v>
      </c>
      <c r="Q186" s="6"/>
      <c r="R186">
        <v>3</v>
      </c>
      <c r="V186" s="72">
        <v>105</v>
      </c>
      <c r="W186" s="72">
        <v>312</v>
      </c>
      <c r="X186" s="72">
        <v>50</v>
      </c>
      <c r="Y186" t="s">
        <v>204</v>
      </c>
    </row>
    <row r="187" spans="1:25" ht="15">
      <c r="A187" s="3"/>
      <c r="B187" s="16"/>
      <c r="C187" s="31"/>
      <c r="D187" s="24"/>
      <c r="E187" s="24"/>
      <c r="F187" s="15"/>
      <c r="G187" s="15"/>
      <c r="H187" s="12"/>
      <c r="I187" s="12"/>
      <c r="J187" s="6"/>
      <c r="K187" s="6"/>
      <c r="L187" s="6"/>
      <c r="M187" s="6"/>
      <c r="N187" s="6"/>
      <c r="P187" s="6"/>
      <c r="Q187" s="6"/>
      <c r="V187" s="72"/>
      <c r="W187" s="72"/>
      <c r="X187" s="72">
        <v>50</v>
      </c>
      <c r="Y187" t="s">
        <v>204</v>
      </c>
    </row>
    <row r="188" spans="1:25" ht="15">
      <c r="A188" s="3"/>
      <c r="B188" s="16"/>
      <c r="C188" s="73"/>
      <c r="D188" s="22"/>
      <c r="E188" s="22"/>
      <c r="F188" s="15"/>
      <c r="G188" s="15"/>
      <c r="H188" s="110" t="s">
        <v>127</v>
      </c>
      <c r="I188" s="12"/>
      <c r="J188" s="6"/>
      <c r="K188" s="6"/>
      <c r="L188" s="6"/>
      <c r="M188" s="6"/>
      <c r="N188" s="6"/>
      <c r="P188" s="6"/>
      <c r="Q188" s="6"/>
      <c r="V188" s="72"/>
      <c r="W188" s="72"/>
      <c r="X188" s="72">
        <v>50</v>
      </c>
      <c r="Y188" t="s">
        <v>204</v>
      </c>
    </row>
    <row r="189" spans="1:25" ht="15.75">
      <c r="A189" s="3" t="s">
        <v>98</v>
      </c>
      <c r="B189" s="16" t="str">
        <f>"Hold " &amp; Table1[[#This Row],[Dette er for hold '# (fx 1-8 eller 1)]] &amp; " " &amp; Table1[[#This Row],[Beskrivelse]]</f>
        <v>Hold 1-3 Sarkoidose, stream med 2 sem.</v>
      </c>
      <c r="C189" s="31">
        <f>IF(Table1[[#This Row],[Navn]]&lt;&gt;"",DATE($T$7, 1, -2) - WEEKDAY(DATE($T$7, 1, 3)) +Table1[[#This Row],[Kal uge]]* 7+Table1[[#This Row],[Uge dag]]-1,"")</f>
        <v>44111</v>
      </c>
      <c r="D189" s="22">
        <v>0.38541666666666669</v>
      </c>
      <c r="E189" s="22">
        <v>0.41666666666666669</v>
      </c>
      <c r="F189" s="103"/>
      <c r="G189" s="15" t="s">
        <v>150</v>
      </c>
      <c r="H189" s="120" t="s">
        <v>207</v>
      </c>
      <c r="I189" s="12" t="s">
        <v>73</v>
      </c>
      <c r="J189" s="6" t="s">
        <v>149</v>
      </c>
      <c r="K189" s="6"/>
      <c r="L189" s="6"/>
      <c r="M189" s="6"/>
      <c r="N189" s="6"/>
      <c r="P189" s="6">
        <v>41</v>
      </c>
      <c r="Q189" s="6"/>
      <c r="R189">
        <v>3</v>
      </c>
      <c r="V189" s="72">
        <v>105</v>
      </c>
      <c r="W189" s="72">
        <v>312</v>
      </c>
      <c r="X189" s="72">
        <v>50</v>
      </c>
      <c r="Y189" t="s">
        <v>204</v>
      </c>
    </row>
    <row r="190" spans="1:25" ht="15.75">
      <c r="A190" s="3" t="s">
        <v>99</v>
      </c>
      <c r="B190" s="16" t="str">
        <f>"Hold " &amp; Table1[[#This Row],[Dette er for hold '# (fx 1-8 eller 1)]] &amp; " " &amp; Table1[[#This Row],[Beskrivelse]]</f>
        <v>Hold 1-3 Interstitielle Lungesygdomme, stream med 2 sem.</v>
      </c>
      <c r="C190" s="31">
        <f>IF(Table1[[#This Row],[Navn]]&lt;&gt;"",DATE($T$7, 1, -2) - WEEKDAY(DATE($T$7, 1, 3)) +Table1[[#This Row],[Kal uge]]* 7+Table1[[#This Row],[Uge dag]]-1,"")</f>
        <v>44111</v>
      </c>
      <c r="D190" s="22">
        <v>0.42708333333333331</v>
      </c>
      <c r="E190" s="22">
        <v>0.45833333333333331</v>
      </c>
      <c r="F190" s="103"/>
      <c r="G190" s="15" t="s">
        <v>151</v>
      </c>
      <c r="H190" s="120" t="s">
        <v>207</v>
      </c>
      <c r="I190" s="12" t="s">
        <v>73</v>
      </c>
      <c r="J190" s="6" t="s">
        <v>149</v>
      </c>
      <c r="K190" s="6"/>
      <c r="L190" s="6"/>
      <c r="M190" s="6"/>
      <c r="N190" s="6"/>
      <c r="P190" s="6">
        <v>41</v>
      </c>
      <c r="Q190" s="6"/>
      <c r="R190">
        <v>3</v>
      </c>
      <c r="V190" s="72">
        <v>105</v>
      </c>
      <c r="W190" s="72">
        <v>312</v>
      </c>
      <c r="X190" s="72">
        <v>50</v>
      </c>
      <c r="Y190" t="s">
        <v>204</v>
      </c>
    </row>
    <row r="191" spans="1:25" ht="15.75">
      <c r="A191" s="3" t="s">
        <v>99</v>
      </c>
      <c r="B191" s="16" t="str">
        <f>"Hold " &amp; Table1[[#This Row],[Dette er for hold '# (fx 1-8 eller 1)]] &amp; " " &amp; Table1[[#This Row],[Beskrivelse]]</f>
        <v>Hold 1-3 Tuberkulose, stream med 2 sem.</v>
      </c>
      <c r="C191" s="31">
        <f>IF(Table1[[#This Row],[Navn]]&lt;&gt;"",DATE($T$7, 1, -2) - WEEKDAY(DATE($T$7, 1, 3)) +Table1[[#This Row],[Kal uge]]* 7+Table1[[#This Row],[Uge dag]]-1,"")</f>
        <v>44111</v>
      </c>
      <c r="D191" s="22">
        <v>0.46875</v>
      </c>
      <c r="E191" s="22">
        <v>0.5</v>
      </c>
      <c r="F191" s="103"/>
      <c r="G191" s="15" t="s">
        <v>152</v>
      </c>
      <c r="H191" s="120" t="s">
        <v>207</v>
      </c>
      <c r="I191" s="12" t="s">
        <v>73</v>
      </c>
      <c r="J191" s="6" t="s">
        <v>149</v>
      </c>
      <c r="K191" s="6"/>
      <c r="L191" s="6"/>
      <c r="M191" s="6"/>
      <c r="N191" s="6"/>
      <c r="P191" s="6">
        <v>41</v>
      </c>
      <c r="Q191" s="6"/>
      <c r="R191">
        <v>3</v>
      </c>
      <c r="V191" s="72">
        <v>105</v>
      </c>
      <c r="W191" s="72">
        <v>312</v>
      </c>
      <c r="X191" s="72">
        <v>50</v>
      </c>
      <c r="Y191" t="s">
        <v>204</v>
      </c>
    </row>
    <row r="192" spans="1:25" ht="15">
      <c r="A192" s="3" t="s">
        <v>197</v>
      </c>
      <c r="B192" s="16" t="str">
        <f>"Hold " &amp; Table1[[#This Row],[Dette er for hold '# (fx 1-8 eller 1)]] &amp; " " &amp; Table1[[#This Row],[Beskrivelse]]</f>
        <v>Hold 1-6 Information om speciale på 4 semester</v>
      </c>
      <c r="C192" s="31">
        <f>IF(Table1[[#This Row],[Navn]]&lt;&gt;"",DATE($T$7, 1, -2) - WEEKDAY(DATE($T$7, 1, 3)) +Table1[[#This Row],[Kal uge]]* 7+Table1[[#This Row],[Uge dag]]-1,"")</f>
        <v>44111</v>
      </c>
      <c r="D192" s="22">
        <v>0.51041666666666663</v>
      </c>
      <c r="E192" s="22">
        <v>0.53125</v>
      </c>
      <c r="F192" s="103"/>
      <c r="G192" s="15" t="s">
        <v>198</v>
      </c>
      <c r="H192" s="114" t="s">
        <v>199</v>
      </c>
      <c r="I192" s="12" t="s">
        <v>74</v>
      </c>
      <c r="J192" s="6" t="s">
        <v>200</v>
      </c>
      <c r="K192" s="6"/>
      <c r="L192" s="6"/>
      <c r="M192" s="6"/>
      <c r="N192" s="6"/>
      <c r="P192" s="6">
        <v>41</v>
      </c>
      <c r="Q192" s="6"/>
      <c r="R192">
        <v>3</v>
      </c>
      <c r="V192" s="116"/>
      <c r="W192" s="116"/>
      <c r="X192" s="116">
        <v>50</v>
      </c>
    </row>
    <row r="193" spans="1:24" ht="15">
      <c r="A193" s="3"/>
      <c r="B193" s="16"/>
      <c r="C193" s="31"/>
      <c r="D193" s="24"/>
      <c r="E193" s="24"/>
      <c r="F193" s="15"/>
      <c r="G193" s="15"/>
      <c r="H193" s="12"/>
      <c r="I193" s="12"/>
      <c r="J193" s="6"/>
      <c r="K193" s="6"/>
      <c r="L193" s="6"/>
      <c r="M193" s="6"/>
      <c r="N193" s="6"/>
      <c r="P193" s="6"/>
      <c r="Q193" s="6"/>
      <c r="V193" s="6"/>
      <c r="W193" s="6"/>
      <c r="X193" s="116">
        <v>50</v>
      </c>
    </row>
    <row r="194" spans="1:24" ht="15">
      <c r="A194" s="3"/>
      <c r="B194" s="16"/>
      <c r="C194" s="73"/>
      <c r="D194" s="22"/>
      <c r="E194" s="22"/>
      <c r="F194" s="15"/>
      <c r="G194" s="15"/>
      <c r="H194" s="110" t="s">
        <v>127</v>
      </c>
      <c r="I194" s="12"/>
      <c r="J194" s="6"/>
      <c r="K194" s="6"/>
      <c r="L194" s="6"/>
      <c r="M194" s="6"/>
      <c r="N194" s="6"/>
      <c r="P194" s="6"/>
      <c r="Q194" s="6"/>
      <c r="V194" s="6"/>
      <c r="W194" s="6"/>
      <c r="X194" s="116">
        <v>50</v>
      </c>
    </row>
    <row r="195" spans="1:24" ht="15.75">
      <c r="A195" s="3" t="s">
        <v>98</v>
      </c>
      <c r="B195" s="16" t="str">
        <f>"Hold " &amp; Table1[[#This Row],[Dette er for hold '# (fx 1-8 eller 1)]] &amp; " " &amp; Table1[[#This Row],[Beskrivelse]]</f>
        <v>Hold 1-6 AVNRT, WPW og atrial takykardi, stream med 2. sem.</v>
      </c>
      <c r="C195" s="31">
        <f>IF(Table1[[#This Row],[Navn]]&lt;&gt;"",DATE($T$7, 1, -2) - WEEKDAY(DATE($T$7, 1, 3)) +Table1[[#This Row],[Kal uge]]* 7+Table1[[#This Row],[Uge dag]]-1,"")</f>
        <v>44118</v>
      </c>
      <c r="D195" s="22">
        <v>0.34375</v>
      </c>
      <c r="E195" s="22">
        <v>0.375</v>
      </c>
      <c r="F195" s="103"/>
      <c r="G195" s="15" t="s">
        <v>153</v>
      </c>
      <c r="H195" s="120" t="s">
        <v>207</v>
      </c>
      <c r="I195" s="12" t="s">
        <v>74</v>
      </c>
      <c r="J195" s="6" t="s">
        <v>46</v>
      </c>
      <c r="K195" s="6"/>
      <c r="L195" s="6"/>
      <c r="M195" s="6"/>
      <c r="N195" s="6"/>
      <c r="P195" s="6">
        <v>42</v>
      </c>
      <c r="Q195" s="6"/>
      <c r="R195">
        <v>3</v>
      </c>
      <c r="V195" s="117">
        <v>105</v>
      </c>
      <c r="W195" s="117">
        <v>312</v>
      </c>
      <c r="X195" s="117">
        <v>50</v>
      </c>
    </row>
    <row r="196" spans="1:24" ht="15.75">
      <c r="A196" s="3" t="s">
        <v>98</v>
      </c>
      <c r="B196" s="16" t="str">
        <f>"Hold " &amp; Table1[[#This Row],[Dette er for hold '# (fx 1-8 eller 1)]] &amp; " " &amp; Table1[[#This Row],[Beskrivelse]]</f>
        <v>Hold 1-6 Lungeemboli, stream med 2. sem.</v>
      </c>
      <c r="C196" s="31">
        <f>IF(Table1[[#This Row],[Navn]]&lt;&gt;"",DATE($T$7, 1, -2) - WEEKDAY(DATE($T$7, 1, 3)) +Table1[[#This Row],[Kal uge]]* 7+Table1[[#This Row],[Uge dag]]-1,"")</f>
        <v>44118</v>
      </c>
      <c r="D196" s="22">
        <v>0.38541666666666669</v>
      </c>
      <c r="E196" s="22">
        <v>0.41666666666666669</v>
      </c>
      <c r="F196" s="103"/>
      <c r="G196" s="15" t="s">
        <v>154</v>
      </c>
      <c r="H196" s="120" t="s">
        <v>207</v>
      </c>
      <c r="I196" s="12" t="s">
        <v>74</v>
      </c>
      <c r="J196" s="6" t="s">
        <v>124</v>
      </c>
      <c r="K196" s="6"/>
      <c r="L196" s="6"/>
      <c r="M196" s="6"/>
      <c r="N196" s="6"/>
      <c r="P196" s="6">
        <v>42</v>
      </c>
      <c r="Q196" s="6"/>
      <c r="R196">
        <v>3</v>
      </c>
      <c r="V196" s="117">
        <v>105</v>
      </c>
      <c r="W196" s="117">
        <v>312</v>
      </c>
      <c r="X196" s="117">
        <v>50</v>
      </c>
    </row>
    <row r="197" spans="1:24" ht="15.75">
      <c r="A197" s="3" t="s">
        <v>99</v>
      </c>
      <c r="B197" s="16" t="str">
        <f>"Hold " &amp; Table1[[#This Row],[Dette er for hold '# (fx 1-8 eller 1)]] &amp; " " &amp; Table1[[#This Row],[Beskrivelse]]</f>
        <v>Hold 1-6 Pulmonal hypertension, stream med 2. sem.</v>
      </c>
      <c r="C197" s="31">
        <f>IF(Table1[[#This Row],[Navn]]&lt;&gt;"",DATE($T$7, 1, -2) - WEEKDAY(DATE($T$7, 1, 3)) +Table1[[#This Row],[Kal uge]]* 7+Table1[[#This Row],[Uge dag]]-1,"")</f>
        <v>44118</v>
      </c>
      <c r="D197" s="22">
        <v>0.42708333333333331</v>
      </c>
      <c r="E197" s="22">
        <v>0.45833333333333331</v>
      </c>
      <c r="F197" s="103"/>
      <c r="G197" s="15" t="s">
        <v>155</v>
      </c>
      <c r="H197" s="120" t="s">
        <v>207</v>
      </c>
      <c r="I197" s="12" t="s">
        <v>74</v>
      </c>
      <c r="J197" s="6" t="s">
        <v>124</v>
      </c>
      <c r="K197" s="6"/>
      <c r="L197" s="6"/>
      <c r="M197" s="6"/>
      <c r="N197" s="6"/>
      <c r="P197" s="6">
        <v>42</v>
      </c>
      <c r="Q197" s="6"/>
      <c r="R197">
        <v>3</v>
      </c>
      <c r="V197" s="117">
        <v>105</v>
      </c>
      <c r="W197" s="117">
        <v>312</v>
      </c>
      <c r="X197" s="117">
        <v>50</v>
      </c>
    </row>
    <row r="198" spans="1:24" ht="15">
      <c r="A198" s="3" t="s">
        <v>100</v>
      </c>
      <c r="B198" s="16" t="str">
        <f>"Hold " &amp; Table1[[#This Row],[Dette er for hold '# (fx 1-8 eller 1)]] &amp; " " &amp; Table1[[#This Row],[Beskrivelse]]</f>
        <v xml:space="preserve">Hold 1-6 </v>
      </c>
      <c r="C198" s="31">
        <f>IF(Table1[[#This Row],[Navn]]&lt;&gt;"",DATE($T$7, 1, -2) - WEEKDAY(DATE($T$7, 1, 3)) +Table1[[#This Row],[Kal uge]]* 7+Table1[[#This Row],[Uge dag]]-1,"")</f>
        <v>44118</v>
      </c>
      <c r="D198" s="24">
        <v>0.46875</v>
      </c>
      <c r="E198" s="24">
        <v>0.5</v>
      </c>
      <c r="F198" s="15"/>
      <c r="G198" s="87"/>
      <c r="H198" s="113"/>
      <c r="I198" s="12" t="s">
        <v>74</v>
      </c>
      <c r="J198" s="87"/>
      <c r="K198" s="6"/>
      <c r="L198" s="6"/>
      <c r="M198" s="6"/>
      <c r="N198" s="6"/>
      <c r="P198" s="6">
        <v>42</v>
      </c>
      <c r="Q198" s="6"/>
      <c r="R198">
        <v>3</v>
      </c>
      <c r="V198" s="117"/>
      <c r="W198" s="117"/>
      <c r="X198" s="117">
        <v>50</v>
      </c>
    </row>
    <row r="199" spans="1:24" ht="15">
      <c r="A199" s="3"/>
      <c r="B199" s="16"/>
      <c r="C199" s="31"/>
      <c r="D199" s="24"/>
      <c r="E199" s="24"/>
      <c r="F199" s="15"/>
      <c r="G199" s="15"/>
      <c r="H199" s="12"/>
      <c r="I199" s="12"/>
      <c r="J199" s="6"/>
      <c r="K199" s="6"/>
      <c r="L199" s="6"/>
      <c r="M199" s="6"/>
      <c r="N199" s="6"/>
      <c r="P199" s="6"/>
      <c r="Q199" s="6"/>
      <c r="V199" s="117"/>
      <c r="W199" s="117"/>
      <c r="X199" s="117">
        <v>50</v>
      </c>
    </row>
    <row r="200" spans="1:24" ht="15">
      <c r="A200" s="3"/>
      <c r="B200" s="16"/>
      <c r="C200" s="73"/>
      <c r="D200" s="22"/>
      <c r="E200" s="22"/>
      <c r="F200" s="15"/>
      <c r="G200" s="15"/>
      <c r="H200" s="110" t="s">
        <v>127</v>
      </c>
      <c r="I200" s="12"/>
      <c r="J200" s="6"/>
      <c r="K200" s="6"/>
      <c r="L200" s="6"/>
      <c r="M200" s="6"/>
      <c r="N200" s="6"/>
      <c r="P200" s="6"/>
      <c r="Q200" s="6"/>
      <c r="V200" s="117"/>
      <c r="W200" s="117"/>
      <c r="X200" s="117">
        <v>50</v>
      </c>
    </row>
    <row r="201" spans="1:24" ht="15.75">
      <c r="A201" s="3" t="s">
        <v>98</v>
      </c>
      <c r="B201" s="16" t="str">
        <f>"Hold " &amp; Table1[[#This Row],[Dette er for hold '# (fx 1-8 eller 1)]] &amp; " " &amp; Table1[[#This Row],[Beskrivelse]]</f>
        <v>Hold 1-6 Pericarditis og tamponade - stream med 32 sem.</v>
      </c>
      <c r="C201" s="31">
        <f>IF(Table1[[#This Row],[Navn]]&lt;&gt;"",DATE($T$7, 1, -2) - WEEKDAY(DATE($T$7, 1, 3)) +Table1[[#This Row],[Kal uge]]* 7+Table1[[#This Row],[Uge dag]]-1,"")</f>
        <v>44125</v>
      </c>
      <c r="D201" s="22">
        <v>0.34375</v>
      </c>
      <c r="E201" s="22">
        <v>0.375</v>
      </c>
      <c r="F201" s="15"/>
      <c r="G201" s="15" t="s">
        <v>156</v>
      </c>
      <c r="H201" s="120" t="s">
        <v>207</v>
      </c>
      <c r="I201" s="12" t="s">
        <v>74</v>
      </c>
      <c r="J201" s="6" t="s">
        <v>47</v>
      </c>
      <c r="K201" s="6"/>
      <c r="L201" s="6"/>
      <c r="M201" s="6"/>
      <c r="N201" s="6"/>
      <c r="P201" s="6">
        <v>43</v>
      </c>
      <c r="Q201" s="6"/>
      <c r="R201">
        <v>3</v>
      </c>
      <c r="V201" s="117">
        <v>105</v>
      </c>
      <c r="W201" s="117">
        <v>312</v>
      </c>
      <c r="X201" s="117">
        <v>50</v>
      </c>
    </row>
    <row r="202" spans="1:24" ht="15">
      <c r="A202" s="3" t="s">
        <v>98</v>
      </c>
      <c r="B202" s="16" t="str">
        <f>"Hold " &amp; Table1[[#This Row],[Dette er for hold '# (fx 1-8 eller 1)]] &amp; " " &amp; Table1[[#This Row],[Beskrivelse]]</f>
        <v>Hold 1-6 Medfødte hjertesygdomme hos voksne - stream med 2. sem.</v>
      </c>
      <c r="C202" s="31">
        <f>IF(Table1[[#This Row],[Navn]]&lt;&gt;"",DATE($T$7, 1, -2) - WEEKDAY(DATE($T$7, 1, 3)) +Table1[[#This Row],[Kal uge]]* 7+Table1[[#This Row],[Uge dag]]-1,"")</f>
        <v>44125</v>
      </c>
      <c r="D202" s="24">
        <v>0.38541666666666669</v>
      </c>
      <c r="E202" s="24">
        <v>0.41666666666666669</v>
      </c>
      <c r="F202" s="15"/>
      <c r="G202" s="15" t="s">
        <v>157</v>
      </c>
      <c r="H202" s="120" t="s">
        <v>207</v>
      </c>
      <c r="I202" s="12" t="s">
        <v>74</v>
      </c>
      <c r="J202" s="6" t="s">
        <v>125</v>
      </c>
      <c r="K202" s="6"/>
      <c r="L202" s="6"/>
      <c r="M202" s="6"/>
      <c r="N202" s="6"/>
      <c r="P202" s="6">
        <v>43</v>
      </c>
      <c r="Q202" s="6"/>
      <c r="R202">
        <v>3</v>
      </c>
      <c r="V202" s="117">
        <v>105</v>
      </c>
      <c r="W202" s="117">
        <v>312</v>
      </c>
      <c r="X202" s="117">
        <v>50</v>
      </c>
    </row>
    <row r="203" spans="1:24" ht="15">
      <c r="A203" s="3" t="s">
        <v>99</v>
      </c>
      <c r="B203" s="16" t="str">
        <f>"Hold " &amp; Table1[[#This Row],[Dette er for hold '# (fx 1-8 eller 1)]] &amp; " " &amp; Table1[[#This Row],[Beskrivelse]]</f>
        <v>Hold 1-6 Lungetuberkulose - stream med 2. sem.</v>
      </c>
      <c r="C203" s="31">
        <f>IF(Table1[[#This Row],[Navn]]&lt;&gt;"",DATE($T$7, 1, -2) - WEEKDAY(DATE($T$7, 1, 3)) +Table1[[#This Row],[Kal uge]]* 7+Table1[[#This Row],[Uge dag]]-1,"")</f>
        <v>44125</v>
      </c>
      <c r="D203" s="24">
        <v>0.42708333333333331</v>
      </c>
      <c r="E203" s="24">
        <v>0.45833333333333331</v>
      </c>
      <c r="F203" s="15"/>
      <c r="G203" s="15" t="s">
        <v>158</v>
      </c>
      <c r="H203" s="120" t="s">
        <v>207</v>
      </c>
      <c r="I203" s="12" t="s">
        <v>74</v>
      </c>
      <c r="J203" s="6" t="s">
        <v>121</v>
      </c>
      <c r="K203" s="6"/>
      <c r="L203" s="6"/>
      <c r="M203" s="6"/>
      <c r="N203" s="6"/>
      <c r="P203" s="6">
        <v>43</v>
      </c>
      <c r="Q203" s="6"/>
      <c r="R203">
        <v>3</v>
      </c>
      <c r="V203" s="117">
        <v>105</v>
      </c>
      <c r="W203" s="117">
        <v>312</v>
      </c>
      <c r="X203" s="117">
        <v>50</v>
      </c>
    </row>
    <row r="204" spans="1:24" ht="15">
      <c r="A204" s="3" t="s">
        <v>100</v>
      </c>
      <c r="B204" s="16" t="str">
        <f>"Hold " &amp; Table1[[#This Row],[Dette er for hold '# (fx 1-8 eller 1)]] &amp; " " &amp; Table1[[#This Row],[Beskrivelse]]</f>
        <v xml:space="preserve">Hold 1-6 </v>
      </c>
      <c r="C204" s="31">
        <f>IF(Table1[[#This Row],[Navn]]&lt;&gt;"",DATE($T$7, 1, -2) - WEEKDAY(DATE($T$7, 1, 3)) +Table1[[#This Row],[Kal uge]]* 7+Table1[[#This Row],[Uge dag]]-1,"")</f>
        <v>44125</v>
      </c>
      <c r="D204" s="24">
        <v>0.46875</v>
      </c>
      <c r="E204" s="24">
        <v>0.5</v>
      </c>
      <c r="F204" s="15"/>
      <c r="G204" s="87"/>
      <c r="H204" s="120" t="s">
        <v>207</v>
      </c>
      <c r="I204" s="12" t="s">
        <v>74</v>
      </c>
      <c r="J204" s="87"/>
      <c r="K204" s="6"/>
      <c r="L204" s="6"/>
      <c r="M204" s="6"/>
      <c r="N204" s="6"/>
      <c r="P204" s="6">
        <v>43</v>
      </c>
      <c r="Q204" s="6"/>
      <c r="R204">
        <v>3</v>
      </c>
      <c r="V204" s="117">
        <v>105</v>
      </c>
      <c r="W204" s="117">
        <v>312</v>
      </c>
      <c r="X204" s="117">
        <v>50</v>
      </c>
    </row>
    <row r="205" spans="1:24" ht="15">
      <c r="A205" s="3"/>
      <c r="B205" s="16"/>
      <c r="C205" s="73"/>
      <c r="D205" s="22"/>
      <c r="E205" s="22"/>
      <c r="F205" s="15"/>
      <c r="G205" s="15"/>
      <c r="H205" s="12"/>
      <c r="I205" s="17"/>
      <c r="J205" s="6"/>
      <c r="K205" s="6"/>
      <c r="L205" s="6"/>
      <c r="M205" s="6"/>
      <c r="N205" s="6"/>
      <c r="P205" s="6"/>
      <c r="Q205" s="6"/>
      <c r="V205" s="117"/>
      <c r="W205" s="117"/>
      <c r="X205" s="117">
        <v>50</v>
      </c>
    </row>
    <row r="206" spans="1:24" ht="15">
      <c r="A206" s="3" t="s">
        <v>201</v>
      </c>
      <c r="B206" s="16" t="str">
        <f>"Hold " &amp; Table1[[#This Row],[Dette er for hold '# (fx 1-8 eller 1)]] &amp; " " &amp; Table1[[#This Row],[Beskrivelse]]</f>
        <v>Hold 1-6 Journalen - repetition</v>
      </c>
      <c r="C206" s="31">
        <f>IF(Table1[[#This Row],[Navn]]&lt;&gt;"",DATE($T$7, 1, -2) - WEEKDAY(DATE($T$7, 1, 3)) +Table1[[#This Row],[Kal uge]]* 7+Table1[[#This Row],[Uge dag]]-1,"")</f>
        <v>44139</v>
      </c>
      <c r="D206" s="22">
        <v>0.375</v>
      </c>
      <c r="E206" s="22">
        <v>0.41666666666666669</v>
      </c>
      <c r="F206" s="15"/>
      <c r="G206" s="15" t="s">
        <v>202</v>
      </c>
      <c r="H206" s="12" t="s">
        <v>182</v>
      </c>
      <c r="I206" s="17" t="s">
        <v>74</v>
      </c>
      <c r="J206" s="6" t="s">
        <v>47</v>
      </c>
      <c r="K206" s="6"/>
      <c r="L206" s="6"/>
      <c r="M206" s="6"/>
      <c r="N206" s="6"/>
      <c r="P206" s="6">
        <v>45</v>
      </c>
      <c r="Q206" s="6"/>
      <c r="R206">
        <v>3</v>
      </c>
      <c r="V206" s="117"/>
      <c r="W206" s="117"/>
      <c r="X206" s="117">
        <v>50</v>
      </c>
    </row>
    <row r="207" spans="1:24" ht="15">
      <c r="A207" s="3"/>
      <c r="B207" s="16"/>
      <c r="C207" s="73"/>
      <c r="D207" s="22"/>
      <c r="E207" s="22"/>
      <c r="F207" s="15"/>
      <c r="G207" s="15" t="s">
        <v>203</v>
      </c>
      <c r="H207" s="12"/>
      <c r="I207" s="17"/>
      <c r="J207" s="6"/>
      <c r="K207" s="6"/>
      <c r="L207" s="6"/>
      <c r="M207" s="6"/>
      <c r="N207" s="6"/>
      <c r="P207" s="6"/>
      <c r="Q207" s="6"/>
      <c r="V207" s="117"/>
      <c r="W207" s="117"/>
      <c r="X207" s="117">
        <v>50</v>
      </c>
    </row>
    <row r="208" spans="1:24" ht="15">
      <c r="A208" s="3"/>
      <c r="B208" s="16"/>
      <c r="C208" s="73"/>
      <c r="D208" s="22"/>
      <c r="E208" s="22"/>
      <c r="F208" s="15"/>
      <c r="G208" s="15"/>
      <c r="H208" s="12"/>
      <c r="I208" s="17"/>
      <c r="J208" s="6"/>
      <c r="K208" s="6"/>
      <c r="L208" s="6"/>
      <c r="M208" s="6"/>
      <c r="N208" s="6"/>
      <c r="P208" s="6"/>
      <c r="Q208" s="6"/>
      <c r="V208" s="117"/>
      <c r="W208" s="117"/>
      <c r="X208" s="117">
        <v>50</v>
      </c>
    </row>
    <row r="209" spans="1:24" ht="15">
      <c r="A209" s="3"/>
      <c r="B209" s="111"/>
      <c r="C209" s="31"/>
      <c r="D209" s="31"/>
      <c r="E209" s="31"/>
      <c r="F209" s="15"/>
      <c r="G209" s="15"/>
      <c r="H209" s="110" t="s">
        <v>127</v>
      </c>
      <c r="I209" s="12"/>
      <c r="J209" s="6"/>
      <c r="K209" s="6"/>
      <c r="L209" s="6"/>
      <c r="M209" s="6"/>
      <c r="N209" s="6"/>
      <c r="P209" s="6"/>
      <c r="Q209" s="6"/>
      <c r="V209" s="117"/>
      <c r="W209" s="117"/>
      <c r="X209" s="117">
        <v>50</v>
      </c>
    </row>
    <row r="210" spans="1:24" ht="15.75">
      <c r="A210" s="3" t="s">
        <v>98</v>
      </c>
      <c r="B210" s="16" t="str">
        <f>"Hold " &amp; Table1[[#This Row],[Dette er for hold '# (fx 1-8 eller 1)]] &amp; " " &amp; Table1[[#This Row],[Beskrivelse]]</f>
        <v>Hold 1-6 Traumer, stream med 2. sem</v>
      </c>
      <c r="C210" s="31">
        <f>IF(Table1[[#This Row],[Navn]]&lt;&gt;"",DATE($T$7, 1, -2) - WEEKDAY(DATE($T$7, 1, 3)) +Table1[[#This Row],[Kal uge]]* 7+Table1[[#This Row],[Uge dag]]-1,"")</f>
        <v>44146</v>
      </c>
      <c r="D210" s="22">
        <v>0.34375</v>
      </c>
      <c r="E210" s="22">
        <v>0.375</v>
      </c>
      <c r="F210" s="103"/>
      <c r="G210" s="15" t="s">
        <v>160</v>
      </c>
      <c r="H210" s="120" t="s">
        <v>207</v>
      </c>
      <c r="I210" s="12" t="s">
        <v>74</v>
      </c>
      <c r="J210" s="18" t="s">
        <v>159</v>
      </c>
      <c r="K210" s="6"/>
      <c r="L210" s="6"/>
      <c r="M210" s="6"/>
      <c r="N210" s="6"/>
      <c r="P210" s="6">
        <v>46</v>
      </c>
      <c r="Q210" s="6"/>
      <c r="R210">
        <v>3</v>
      </c>
      <c r="V210" s="117">
        <v>105</v>
      </c>
      <c r="W210" s="117">
        <v>312</v>
      </c>
      <c r="X210" s="117">
        <v>50</v>
      </c>
    </row>
    <row r="211" spans="1:24" ht="15.75">
      <c r="A211" s="3" t="s">
        <v>98</v>
      </c>
      <c r="B211" s="16" t="str">
        <f>"Hold " &amp; Table1[[#This Row],[Dette er for hold '# (fx 1-8 eller 1)]] &amp; " " &amp; Table1[[#This Row],[Beskrivelse]]</f>
        <v>Hold 1-6 Lungecancer, stream med 2. sem</v>
      </c>
      <c r="C211" s="31">
        <f>IF(Table1[[#This Row],[Navn]]&lt;&gt;"",DATE($T$7, 1, -2) - WEEKDAY(DATE($T$7, 1, 3)) +Table1[[#This Row],[Kal uge]]* 7+Table1[[#This Row],[Uge dag]]-1,"")</f>
        <v>44146</v>
      </c>
      <c r="D211" s="22">
        <v>0.38541666666666669</v>
      </c>
      <c r="E211" s="22">
        <v>0.41666666666666669</v>
      </c>
      <c r="F211" s="103"/>
      <c r="G211" s="15" t="s">
        <v>161</v>
      </c>
      <c r="H211" s="120" t="s">
        <v>207</v>
      </c>
      <c r="I211" s="12" t="s">
        <v>74</v>
      </c>
      <c r="J211" s="18" t="s">
        <v>159</v>
      </c>
      <c r="K211" s="6"/>
      <c r="L211" s="6"/>
      <c r="M211" s="6"/>
      <c r="N211" s="6"/>
      <c r="P211" s="6">
        <v>46</v>
      </c>
      <c r="Q211" s="6"/>
      <c r="R211">
        <v>3</v>
      </c>
      <c r="V211" s="117">
        <v>105</v>
      </c>
      <c r="W211" s="117">
        <v>312</v>
      </c>
      <c r="X211" s="117">
        <v>50</v>
      </c>
    </row>
    <row r="212" spans="1:24" ht="15.75">
      <c r="A212" s="3" t="s">
        <v>99</v>
      </c>
      <c r="B212" s="16" t="str">
        <f>"Hold " &amp; Table1[[#This Row],[Dette er for hold '# (fx 1-8 eller 1)]] &amp; " " &amp; Table1[[#This Row],[Beskrivelse]]</f>
        <v>Hold 1-6 Esofagus kirurgi, stream med 2. sem.</v>
      </c>
      <c r="C212" s="31">
        <f>IF(Table1[[#This Row],[Navn]]&lt;&gt;"",DATE($T$7, 1, -2) - WEEKDAY(DATE($T$7, 1, 3)) +Table1[[#This Row],[Kal uge]]* 7+Table1[[#This Row],[Uge dag]]-1,"")</f>
        <v>44146</v>
      </c>
      <c r="D212" s="22">
        <v>0.42708333333333331</v>
      </c>
      <c r="E212" s="22">
        <v>0.45833333333333331</v>
      </c>
      <c r="F212" s="103"/>
      <c r="G212" s="15" t="s">
        <v>162</v>
      </c>
      <c r="H212" s="120" t="s">
        <v>207</v>
      </c>
      <c r="I212" s="12" t="s">
        <v>74</v>
      </c>
      <c r="J212" s="18" t="s">
        <v>159</v>
      </c>
      <c r="K212" s="6"/>
      <c r="L212" s="6"/>
      <c r="M212" s="6"/>
      <c r="N212" s="6"/>
      <c r="P212" s="6">
        <v>46</v>
      </c>
      <c r="Q212" s="6"/>
      <c r="R212">
        <v>3</v>
      </c>
      <c r="V212" s="117">
        <v>105</v>
      </c>
      <c r="W212" s="117">
        <v>312</v>
      </c>
      <c r="X212" s="117">
        <v>50</v>
      </c>
    </row>
    <row r="213" spans="1:24" ht="15">
      <c r="A213" s="3"/>
      <c r="B213" s="16"/>
      <c r="C213" s="31"/>
      <c r="D213" s="24"/>
      <c r="E213" s="24"/>
      <c r="F213" s="15"/>
      <c r="G213" s="15"/>
      <c r="H213" s="12"/>
      <c r="I213" s="12"/>
      <c r="J213" s="6"/>
      <c r="K213" s="6"/>
      <c r="L213" s="6"/>
      <c r="M213" s="6"/>
      <c r="N213" s="6"/>
      <c r="P213" s="6"/>
      <c r="Q213" s="6"/>
      <c r="V213" s="117"/>
      <c r="W213" s="117"/>
      <c r="X213" s="117">
        <v>50</v>
      </c>
    </row>
    <row r="214" spans="1:24" ht="15">
      <c r="A214" s="3"/>
      <c r="B214" s="16"/>
      <c r="C214" s="73"/>
      <c r="D214" s="22"/>
      <c r="E214" s="22"/>
      <c r="F214" s="15"/>
      <c r="G214" s="15"/>
      <c r="H214" s="110" t="s">
        <v>127</v>
      </c>
      <c r="I214" s="12"/>
      <c r="J214" s="6"/>
      <c r="K214" s="6"/>
      <c r="L214" s="6"/>
      <c r="M214" s="6"/>
      <c r="N214" s="6"/>
      <c r="P214" s="6"/>
      <c r="Q214" s="6"/>
      <c r="V214" s="117"/>
      <c r="W214" s="117"/>
      <c r="X214" s="117">
        <v>50</v>
      </c>
    </row>
    <row r="215" spans="1:24" ht="15.75">
      <c r="A215" s="3" t="s">
        <v>98</v>
      </c>
      <c r="B215" s="16" t="str">
        <f>"Hold " &amp; Table1[[#This Row],[Dette er for hold '# (fx 1-8 eller 1)]] &amp; " " &amp; Table1[[#This Row],[Beskrivelse]]</f>
        <v>Hold 1-6 Hernier (skal ligge først på dagen, stream med 2 sem.</v>
      </c>
      <c r="C215" s="31">
        <f>IF(Table1[[#This Row],[Navn]]&lt;&gt;"",DATE($T$7, 1, -2) - WEEKDAY(DATE($T$7, 1, 3)) +Table1[[#This Row],[Kal uge]]* 7+Table1[[#This Row],[Uge dag]]-1,"")</f>
        <v>44153</v>
      </c>
      <c r="D215" s="22">
        <v>0.34375</v>
      </c>
      <c r="E215" s="22">
        <v>0.375</v>
      </c>
      <c r="F215" s="15"/>
      <c r="G215" s="15" t="s">
        <v>165</v>
      </c>
      <c r="H215" s="120" t="s">
        <v>207</v>
      </c>
      <c r="I215" s="12" t="s">
        <v>74</v>
      </c>
      <c r="J215" s="6" t="s">
        <v>163</v>
      </c>
      <c r="K215" s="6"/>
      <c r="L215" s="6"/>
      <c r="M215" s="6"/>
      <c r="N215" s="6"/>
      <c r="P215" s="6">
        <v>47</v>
      </c>
      <c r="Q215" s="6"/>
      <c r="R215">
        <v>3</v>
      </c>
      <c r="V215" s="117">
        <v>105</v>
      </c>
      <c r="W215" s="117">
        <v>312</v>
      </c>
      <c r="X215" s="117">
        <v>50</v>
      </c>
    </row>
    <row r="216" spans="1:24" ht="15">
      <c r="A216" s="3" t="s">
        <v>98</v>
      </c>
      <c r="B216" s="16" t="str">
        <f>"Hold " &amp; Table1[[#This Row],[Dette er for hold '# (fx 1-8 eller 1)]] &amp; " " &amp; Table1[[#This Row],[Beskrivelse]]</f>
        <v>Hold 1-6 Hjerteklapsygdom - skal ligge efter aortastenose, stream med 2 sem.</v>
      </c>
      <c r="C216" s="31">
        <f>IF(Table1[[#This Row],[Navn]]&lt;&gt;"",DATE($T$7, 1, -2) - WEEKDAY(DATE($T$7, 1, 3)) +Table1[[#This Row],[Kal uge]]* 7+Table1[[#This Row],[Uge dag]]-1,"")</f>
        <v>44153</v>
      </c>
      <c r="D216" s="24">
        <v>0.38541666666666669</v>
      </c>
      <c r="E216" s="24">
        <v>0.45833333333333331</v>
      </c>
      <c r="F216" s="15"/>
      <c r="G216" s="15" t="s">
        <v>166</v>
      </c>
      <c r="H216" s="120" t="s">
        <v>207</v>
      </c>
      <c r="I216" s="12" t="s">
        <v>74</v>
      </c>
      <c r="J216" s="6" t="s">
        <v>164</v>
      </c>
      <c r="K216" s="6"/>
      <c r="L216" s="6"/>
      <c r="M216" s="6"/>
      <c r="N216" s="6"/>
      <c r="P216" s="6">
        <v>47</v>
      </c>
      <c r="Q216" s="6"/>
      <c r="R216">
        <v>3</v>
      </c>
      <c r="V216" s="117">
        <v>105</v>
      </c>
      <c r="W216" s="117">
        <v>312</v>
      </c>
      <c r="X216" s="117">
        <v>50</v>
      </c>
    </row>
    <row r="217" spans="1:24" ht="15">
      <c r="A217" s="3" t="s">
        <v>100</v>
      </c>
      <c r="B217" s="16" t="str">
        <f>"Hold " &amp; Table1[[#This Row],[Dette er for hold '# (fx 1-8 eller 1)]] &amp; " " &amp; Table1[[#This Row],[Beskrivelse]]</f>
        <v>Hold 1-6 Aorta-kirurgi, stream med 2. sem</v>
      </c>
      <c r="C217" s="31">
        <f>IF(Table1[[#This Row],[Navn]]&lt;&gt;"",DATE($T$7, 1, -2) - WEEKDAY(DATE($T$7, 1, 3)) +Table1[[#This Row],[Kal uge]]* 7+Table1[[#This Row],[Uge dag]]-1,"")</f>
        <v>44153</v>
      </c>
      <c r="D217" s="24">
        <v>0.46875</v>
      </c>
      <c r="E217" s="24">
        <v>0.5</v>
      </c>
      <c r="F217" s="15"/>
      <c r="G217" s="15" t="s">
        <v>167</v>
      </c>
      <c r="H217" s="120" t="s">
        <v>207</v>
      </c>
      <c r="I217" s="12" t="s">
        <v>74</v>
      </c>
      <c r="J217" s="18" t="s">
        <v>118</v>
      </c>
      <c r="K217" s="6"/>
      <c r="L217" s="6"/>
      <c r="M217" s="6"/>
      <c r="N217" s="6"/>
      <c r="P217" s="6">
        <v>47</v>
      </c>
      <c r="Q217" s="6"/>
      <c r="R217">
        <v>3</v>
      </c>
      <c r="V217" s="117">
        <v>105</v>
      </c>
      <c r="W217" s="117">
        <v>312</v>
      </c>
      <c r="X217" s="117">
        <v>50</v>
      </c>
    </row>
    <row r="218" spans="1:24" ht="15">
      <c r="A218" s="3"/>
      <c r="B218" s="16"/>
      <c r="C218" s="31"/>
      <c r="D218" s="24"/>
      <c r="E218" s="24"/>
      <c r="F218" s="15"/>
      <c r="G218" s="15"/>
      <c r="H218" s="12"/>
      <c r="I218" s="12"/>
      <c r="J218" s="6"/>
      <c r="K218" s="6"/>
      <c r="L218" s="6"/>
      <c r="M218" s="6"/>
      <c r="N218" s="6"/>
      <c r="P218" s="6"/>
      <c r="Q218" s="6"/>
      <c r="V218" s="117"/>
      <c r="W218" s="117"/>
      <c r="X218" s="117">
        <v>50</v>
      </c>
    </row>
    <row r="219" spans="1:24" ht="15">
      <c r="A219" s="3"/>
      <c r="B219" s="16"/>
      <c r="C219" s="73"/>
      <c r="D219" s="22"/>
      <c r="E219" s="22"/>
      <c r="F219" s="15"/>
      <c r="G219" s="15"/>
      <c r="H219" s="110" t="s">
        <v>127</v>
      </c>
      <c r="I219" s="12"/>
      <c r="J219" s="6"/>
      <c r="K219" s="6"/>
      <c r="L219" s="6"/>
      <c r="M219" s="6"/>
      <c r="N219" s="6"/>
      <c r="P219" s="6"/>
      <c r="Q219" s="6"/>
      <c r="V219" s="117"/>
      <c r="W219" s="117"/>
      <c r="X219" s="117">
        <v>50</v>
      </c>
    </row>
    <row r="220" spans="1:24" ht="15.75">
      <c r="A220" s="3" t="s">
        <v>98</v>
      </c>
      <c r="B220" s="16" t="str">
        <f>"Hold " &amp; Table1[[#This Row],[Dette er for hold '# (fx 1-8 eller 1)]] &amp; " " &amp; Table1[[#This Row],[Beskrivelse]]</f>
        <v>Hold 1-6 Forelæsning, Akut og kronisk hjerteinsufficiens, stream med 2 sem</v>
      </c>
      <c r="C220" s="31">
        <f>IF(Table1[[#This Row],[Navn]]&lt;&gt;"",DATE($T$7, 1, -2) - WEEKDAY(DATE($T$7, 1, 3)) +Table1[[#This Row],[Kal uge]]* 7+Table1[[#This Row],[Uge dag]]-1,"")</f>
        <v>44160</v>
      </c>
      <c r="D220" s="22">
        <v>0.34375</v>
      </c>
      <c r="E220" s="22">
        <v>0.41666666666666669</v>
      </c>
      <c r="F220" s="15"/>
      <c r="G220" s="15" t="s">
        <v>170</v>
      </c>
      <c r="H220" s="120" t="s">
        <v>207</v>
      </c>
      <c r="I220" s="12" t="s">
        <v>74</v>
      </c>
      <c r="J220" s="6" t="s">
        <v>168</v>
      </c>
      <c r="K220" s="6"/>
      <c r="L220" s="6"/>
      <c r="M220" s="6"/>
      <c r="N220" s="6"/>
      <c r="P220" s="6">
        <v>48</v>
      </c>
      <c r="Q220" s="6"/>
      <c r="R220">
        <v>3</v>
      </c>
      <c r="V220" s="117">
        <v>105</v>
      </c>
      <c r="W220" s="117">
        <v>312</v>
      </c>
      <c r="X220" s="117">
        <v>50</v>
      </c>
    </row>
    <row r="221" spans="1:24" ht="15">
      <c r="A221" s="3" t="s">
        <v>98</v>
      </c>
      <c r="B221" s="16" t="str">
        <f>"Hold " &amp; Table1[[#This Row],[Dette er for hold '# (fx 1-8 eller 1)]] &amp; " " &amp; Table1[[#This Row],[Beskrivelse]]</f>
        <v>Hold 1-6 Forelæsning Ventrikulær tarkykardi og flimren samt arbelige elektriske hjertesygdomme, stream med 2 sem</v>
      </c>
      <c r="C221" s="31">
        <f>IF(Table1[[#This Row],[Navn]]&lt;&gt;"",DATE($T$7, 1, -2) - WEEKDAY(DATE($T$7, 1, 3)) +Table1[[#This Row],[Kal uge]]* 7+Table1[[#This Row],[Uge dag]]-1,"")</f>
        <v>44160</v>
      </c>
      <c r="D221" s="24">
        <v>0.42708333333333331</v>
      </c>
      <c r="E221" s="24">
        <v>0.45833333333333331</v>
      </c>
      <c r="F221" s="15"/>
      <c r="G221" s="15" t="s">
        <v>171</v>
      </c>
      <c r="H221" s="120" t="s">
        <v>207</v>
      </c>
      <c r="I221" s="12" t="s">
        <v>74</v>
      </c>
      <c r="J221" s="6" t="s">
        <v>169</v>
      </c>
      <c r="K221" s="6"/>
      <c r="L221" s="6"/>
      <c r="M221" s="6"/>
      <c r="N221" s="6"/>
      <c r="P221" s="6">
        <v>48</v>
      </c>
      <c r="Q221" s="6"/>
      <c r="R221">
        <v>3</v>
      </c>
      <c r="V221" s="117">
        <v>105</v>
      </c>
      <c r="W221" s="117">
        <v>312</v>
      </c>
      <c r="X221" s="117">
        <v>50</v>
      </c>
    </row>
    <row r="222" spans="1:24" ht="15">
      <c r="A222" s="3"/>
      <c r="B222" s="16"/>
      <c r="C222" s="31"/>
      <c r="D222" s="24"/>
      <c r="E222" s="24"/>
      <c r="F222" s="15"/>
      <c r="G222" s="15"/>
      <c r="H222" s="12"/>
      <c r="I222" s="12"/>
      <c r="J222" s="6"/>
      <c r="K222" s="6"/>
      <c r="L222" s="6"/>
      <c r="M222" s="6"/>
      <c r="N222" s="6"/>
      <c r="P222" s="6"/>
      <c r="Q222" s="6"/>
      <c r="V222" s="6"/>
      <c r="W222" s="6"/>
      <c r="X222" s="116">
        <v>50</v>
      </c>
    </row>
    <row r="223" spans="1:24" ht="15">
      <c r="A223" s="3"/>
      <c r="B223" s="16"/>
      <c r="C223" s="73"/>
      <c r="D223" s="22"/>
      <c r="E223" s="22"/>
      <c r="F223" s="15"/>
      <c r="G223" s="15"/>
      <c r="H223" s="110" t="s">
        <v>127</v>
      </c>
      <c r="I223" s="12"/>
      <c r="J223" s="6"/>
      <c r="K223" s="6"/>
      <c r="L223" s="6"/>
      <c r="M223" s="6"/>
      <c r="N223" s="6"/>
      <c r="P223" s="6"/>
      <c r="Q223" s="6"/>
      <c r="V223" s="6"/>
      <c r="W223" s="6"/>
      <c r="X223" s="116">
        <v>50</v>
      </c>
    </row>
    <row r="224" spans="1:24" ht="15.75">
      <c r="A224" s="3" t="s">
        <v>98</v>
      </c>
      <c r="B224" s="16" t="str">
        <f>"Hold " &amp; Table1[[#This Row],[Dette er for hold '# (fx 1-8 eller 1)]] &amp; " " &amp; Table1[[#This Row],[Beskrivelse]]</f>
        <v>Hold 1-6 Lungeabces og empyem - stream med 2. sem.</v>
      </c>
      <c r="C224" s="31">
        <f>IF(Table1[[#This Row],[Navn]]&lt;&gt;"",DATE($T$7, 1, -2) - WEEKDAY(DATE($T$7, 1, 3)) +Table1[[#This Row],[Kal uge]]* 7+Table1[[#This Row],[Uge dag]]-1,"")</f>
        <v>44167</v>
      </c>
      <c r="D224" s="22">
        <v>0.38541666666666669</v>
      </c>
      <c r="E224" s="22">
        <v>0.41666666666666669</v>
      </c>
      <c r="F224" s="15"/>
      <c r="G224" s="15" t="s">
        <v>172</v>
      </c>
      <c r="H224" s="120" t="s">
        <v>207</v>
      </c>
      <c r="I224" s="12" t="s">
        <v>74</v>
      </c>
      <c r="J224" s="6" t="s">
        <v>122</v>
      </c>
      <c r="K224" s="6"/>
      <c r="L224" s="6"/>
      <c r="M224" s="6"/>
      <c r="N224" s="6"/>
      <c r="P224" s="6">
        <v>49</v>
      </c>
      <c r="Q224" s="6"/>
      <c r="R224">
        <v>3</v>
      </c>
      <c r="V224" s="116">
        <v>105</v>
      </c>
      <c r="W224" s="116">
        <v>312</v>
      </c>
      <c r="X224" s="116">
        <v>50</v>
      </c>
    </row>
    <row r="225" spans="1:24" ht="15">
      <c r="A225" s="3" t="s">
        <v>98</v>
      </c>
      <c r="B225" s="16" t="str">
        <f>"Hold " &amp; Table1[[#This Row],[Dette er for hold '# (fx 1-8 eller 1)]] &amp; " " &amp; Table1[[#This Row],[Beskrivelse]]</f>
        <v>Hold 1-6 Basal væske og elektrolytbehandling - stream med 2. sem.</v>
      </c>
      <c r="C225" s="31">
        <f>IF(Table1[[#This Row],[Navn]]&lt;&gt;"",DATE($T$7, 1, -2) - WEEKDAY(DATE($T$7, 1, 3)) +Table1[[#This Row],[Kal uge]]* 7+Table1[[#This Row],[Uge dag]]-1,"")</f>
        <v>44167</v>
      </c>
      <c r="D225" s="24">
        <v>0.42708333333333331</v>
      </c>
      <c r="E225" s="24">
        <v>0.45833333333333331</v>
      </c>
      <c r="F225" s="15"/>
      <c r="G225" s="15" t="s">
        <v>173</v>
      </c>
      <c r="H225" s="120" t="s">
        <v>207</v>
      </c>
      <c r="I225" s="12" t="s">
        <v>74</v>
      </c>
      <c r="J225" s="6" t="s">
        <v>123</v>
      </c>
      <c r="K225" s="6"/>
      <c r="L225" s="6"/>
      <c r="M225" s="6"/>
      <c r="N225" s="6"/>
      <c r="P225" s="6">
        <v>49</v>
      </c>
      <c r="Q225" s="6"/>
      <c r="R225">
        <v>3</v>
      </c>
      <c r="V225" s="116">
        <v>105</v>
      </c>
      <c r="W225" s="116">
        <v>312</v>
      </c>
      <c r="X225" s="116">
        <v>50</v>
      </c>
    </row>
    <row r="226" spans="1:24" ht="15">
      <c r="A226" s="3"/>
      <c r="B226" s="16"/>
      <c r="C226" s="73"/>
      <c r="D226" s="22"/>
      <c r="E226" s="22"/>
      <c r="F226" s="15"/>
      <c r="G226" s="15"/>
      <c r="H226" s="12"/>
      <c r="I226" s="17"/>
      <c r="J226" s="6"/>
      <c r="K226" s="6"/>
      <c r="L226" s="6"/>
      <c r="M226" s="6"/>
      <c r="N226" s="6"/>
      <c r="P226" s="6"/>
      <c r="Q226" s="6"/>
      <c r="V226" s="6"/>
      <c r="W226" s="6"/>
      <c r="X226" s="116">
        <v>50</v>
      </c>
    </row>
    <row r="227" spans="1:24" ht="15">
      <c r="A227" s="3"/>
      <c r="B227" s="16"/>
      <c r="C227" s="73"/>
      <c r="D227" s="22"/>
      <c r="E227" s="22"/>
      <c r="F227" s="15"/>
      <c r="G227" s="15"/>
      <c r="H227" s="12"/>
      <c r="I227" s="17"/>
      <c r="J227" s="6"/>
      <c r="K227" s="6"/>
      <c r="L227" s="6"/>
      <c r="M227" s="6"/>
      <c r="N227" s="6"/>
      <c r="P227" s="6"/>
      <c r="Q227" s="6"/>
      <c r="V227" s="6"/>
      <c r="W227" s="6"/>
      <c r="X227" s="116">
        <v>50</v>
      </c>
    </row>
    <row r="228" spans="1:24" ht="15">
      <c r="A228" s="3"/>
      <c r="B228" s="16"/>
      <c r="C228" s="73"/>
      <c r="D228" s="22"/>
      <c r="E228" s="22"/>
      <c r="F228" s="15"/>
      <c r="G228" s="15"/>
      <c r="H228" s="12"/>
      <c r="I228" s="17"/>
      <c r="J228" s="6"/>
      <c r="K228" s="6"/>
      <c r="L228" s="6"/>
      <c r="M228" s="6"/>
      <c r="N228" s="6"/>
      <c r="P228" s="6"/>
      <c r="Q228" s="6"/>
      <c r="V228" s="6"/>
      <c r="W228" s="6"/>
      <c r="X228" s="116">
        <v>50</v>
      </c>
    </row>
    <row r="229" spans="1:24" ht="15">
      <c r="A229" s="16" t="s">
        <v>33</v>
      </c>
      <c r="B229" s="16" t="str">
        <f>"Hold " &amp; Table1[[#This Row],[Dette er for hold '# (fx 1-8 eller 1)]] &amp; " " &amp; Table1[[#This Row],[Beskrivelse]]</f>
        <v>Hold 4-6 Se detaljer på studieportalen</v>
      </c>
      <c r="C229" s="31">
        <f>IF(Table1[[#This Row],[Navn]]&lt;&gt;"",DATE($T$7, 1, -2) - WEEKDAY(DATE($T$7, 1, 3)) +Table1[[#This Row],[Kal uge]]* 7+Table1[[#This Row],[Uge dag]]-1,"")</f>
        <v>44074</v>
      </c>
      <c r="D229" s="24">
        <v>0.33333333333333331</v>
      </c>
      <c r="E229" s="24">
        <v>0.66666666666666663</v>
      </c>
      <c r="F229" s="15"/>
      <c r="G229" s="15" t="s">
        <v>42</v>
      </c>
      <c r="H229" s="74"/>
      <c r="I229" s="17" t="s">
        <v>75</v>
      </c>
      <c r="J229" s="6"/>
      <c r="K229" s="6"/>
      <c r="L229" s="6"/>
      <c r="M229" s="6"/>
      <c r="N229" s="6"/>
      <c r="P229" s="6">
        <v>36</v>
      </c>
      <c r="Q229" s="6"/>
      <c r="R229">
        <v>1</v>
      </c>
      <c r="V229" s="6"/>
      <c r="W229" s="6"/>
      <c r="X229" s="116">
        <v>50</v>
      </c>
    </row>
    <row r="230" spans="1:24" ht="15">
      <c r="A230" s="16" t="s">
        <v>33</v>
      </c>
      <c r="B230" s="16" t="str">
        <f>"Hold " &amp; Table1[[#This Row],[Dette er for hold '# (fx 1-8 eller 1)]] &amp; " " &amp; Table1[[#This Row],[Beskrivelse]]</f>
        <v>Hold 4-6 Se detaljer på studieportalen</v>
      </c>
      <c r="C230" s="31">
        <f>IF(Table1[[#This Row],[Navn]]&lt;&gt;"",DATE($T$7, 1, -2) - WEEKDAY(DATE($T$7, 1, 3)) +Table1[[#This Row],[Kal uge]]* 7+Table1[[#This Row],[Uge dag]]-1,"")</f>
        <v>44075</v>
      </c>
      <c r="D230" s="24">
        <v>0.33333333333333331</v>
      </c>
      <c r="E230" s="24">
        <v>0.66666666666666663</v>
      </c>
      <c r="F230" s="15"/>
      <c r="G230" s="15" t="s">
        <v>42</v>
      </c>
      <c r="H230" s="74"/>
      <c r="I230" s="17" t="s">
        <v>75</v>
      </c>
      <c r="J230" s="6"/>
      <c r="K230" s="6"/>
      <c r="L230" s="6"/>
      <c r="M230" s="6"/>
      <c r="N230" s="6"/>
      <c r="P230" s="6">
        <v>36</v>
      </c>
      <c r="Q230" s="6"/>
      <c r="R230">
        <v>2</v>
      </c>
      <c r="V230" s="6"/>
      <c r="W230" s="6"/>
      <c r="X230" s="116">
        <v>50</v>
      </c>
    </row>
    <row r="231" spans="1:24" ht="15">
      <c r="A231" s="16" t="s">
        <v>33</v>
      </c>
      <c r="B231" s="10" t="str">
        <f>"Hold " &amp; Table1[[#This Row],[Dette er for hold '# (fx 1-8 eller 1)]] &amp; " " &amp; Table1[[#This Row],[Beskrivelse]]</f>
        <v>Hold 4-6 Se detaljer på studieportalen</v>
      </c>
      <c r="C231" s="29">
        <f>IF(Table1[[#This Row],[Navn]]&lt;&gt;"",DATE($T$7, 1, -2) - WEEKDAY(DATE($T$7, 1, 3)) +Table1[[#This Row],[Kal uge]]* 7+Table1[[#This Row],[Uge dag]]-1,"")</f>
        <v>44076</v>
      </c>
      <c r="D231" s="24">
        <v>0.33333333333333331</v>
      </c>
      <c r="E231" s="24">
        <v>0.625</v>
      </c>
      <c r="F231" s="6"/>
      <c r="G231" s="15" t="s">
        <v>42</v>
      </c>
      <c r="H231" s="74"/>
      <c r="I231" s="17" t="s">
        <v>75</v>
      </c>
      <c r="J231" s="15"/>
      <c r="K231" s="15"/>
      <c r="L231" s="15"/>
      <c r="M231" s="15"/>
      <c r="N231" s="15"/>
      <c r="P231" s="6">
        <v>36</v>
      </c>
      <c r="Q231" s="15"/>
      <c r="R231">
        <v>3</v>
      </c>
      <c r="V231" s="15"/>
      <c r="W231" s="15"/>
      <c r="X231" s="116">
        <v>50</v>
      </c>
    </row>
    <row r="232" spans="1:24" ht="15">
      <c r="A232" s="16" t="s">
        <v>33</v>
      </c>
      <c r="B232" s="71" t="str">
        <f>"Hold " &amp; Table1[[#This Row],[Dette er for hold '# (fx 1-8 eller 1)]] &amp; " " &amp; Table1[[#This Row],[Beskrivelse]]</f>
        <v>Hold 4-6 Se detaljer på studieportalen</v>
      </c>
      <c r="C232" s="31">
        <f>IF(Table1[[#This Row],[Navn]]&lt;&gt;"",DATE($T$7, 1, -2) - WEEKDAY(DATE($T$7, 1, 3)) +Table1[[#This Row],[Kal uge]]* 7+Table1[[#This Row],[Uge dag]]-1,"")</f>
        <v>44077</v>
      </c>
      <c r="D232" s="24">
        <v>0.33333333333333331</v>
      </c>
      <c r="E232" s="24">
        <v>0.66666666666666663</v>
      </c>
      <c r="F232" s="15"/>
      <c r="G232" s="15" t="s">
        <v>42</v>
      </c>
      <c r="H232" s="74"/>
      <c r="I232" s="17" t="s">
        <v>75</v>
      </c>
      <c r="J232" s="6"/>
      <c r="K232" s="6"/>
      <c r="L232" s="6"/>
      <c r="M232" s="6"/>
      <c r="N232" s="6"/>
      <c r="P232" s="6">
        <v>36</v>
      </c>
      <c r="Q232" s="6"/>
      <c r="R232">
        <v>4</v>
      </c>
      <c r="V232" s="6"/>
      <c r="W232" s="6"/>
      <c r="X232" s="116">
        <v>50</v>
      </c>
    </row>
    <row r="233" spans="1:24" ht="15">
      <c r="A233" s="16" t="s">
        <v>33</v>
      </c>
      <c r="B233" s="16" t="str">
        <f>"Hold " &amp; Table1[[#This Row],[Dette er for hold '# (fx 1-8 eller 1)]] &amp; " " &amp; Table1[[#This Row],[Beskrivelse]]</f>
        <v>Hold 4-6 Se detaljer på studieportalen</v>
      </c>
      <c r="C233" s="31">
        <f>IF(Table1[[#This Row],[Navn]]&lt;&gt;"",DATE($T$7, 1, -2) - WEEKDAY(DATE($T$7, 1, 3)) +Table1[[#This Row],[Kal uge]]* 7+Table1[[#This Row],[Uge dag]]-1,"")</f>
        <v>44078</v>
      </c>
      <c r="D233" s="24">
        <v>0.33333333333333331</v>
      </c>
      <c r="E233" s="24">
        <v>0.66666666666666663</v>
      </c>
      <c r="F233" s="15"/>
      <c r="G233" s="15" t="s">
        <v>42</v>
      </c>
      <c r="H233" s="74"/>
      <c r="I233" s="17" t="s">
        <v>75</v>
      </c>
      <c r="J233" s="6"/>
      <c r="K233" s="6"/>
      <c r="L233" s="6"/>
      <c r="M233" s="6"/>
      <c r="N233" s="6"/>
      <c r="P233" s="6">
        <v>36</v>
      </c>
      <c r="Q233" s="6"/>
      <c r="R233">
        <v>5</v>
      </c>
      <c r="V233" s="6"/>
      <c r="W233" s="6"/>
      <c r="X233" s="116">
        <v>50</v>
      </c>
    </row>
    <row r="234" spans="1:24" ht="15">
      <c r="A234" s="16"/>
      <c r="B234" s="16"/>
      <c r="C234" s="73"/>
      <c r="D234" s="22"/>
      <c r="E234" s="22"/>
      <c r="F234" s="15"/>
      <c r="G234" s="15"/>
      <c r="H234" s="74"/>
      <c r="I234" s="17"/>
      <c r="J234" s="6"/>
      <c r="K234" s="6"/>
      <c r="L234" s="6"/>
      <c r="M234" s="6"/>
      <c r="N234" s="6"/>
      <c r="P234" s="6"/>
      <c r="Q234" s="6"/>
      <c r="V234" s="6"/>
      <c r="W234" s="6"/>
      <c r="X234" s="116">
        <v>50</v>
      </c>
    </row>
    <row r="235" spans="1:24" ht="15">
      <c r="A235" s="3" t="s">
        <v>33</v>
      </c>
      <c r="B235" s="16" t="str">
        <f>"Hold " &amp; Table1[[#This Row],[Dette er for hold '# (fx 1-8 eller 1)]] &amp; " "  &amp; Table1[[#This Row],[Beskrivelse]]</f>
        <v>Hold 4-6 Se detaljer på studieportalen</v>
      </c>
      <c r="C235" s="31">
        <f>IF(Table1[[#This Row],[Navn]]&lt;&gt;"",DATE($T$7, 1, -2) - WEEKDAY(DATE($T$7, 1, 3)) +Table1[[#This Row],[Kal uge]]* 7+Table1[[#This Row],[Uge dag]]-1,"")</f>
        <v>44081</v>
      </c>
      <c r="D235" s="24">
        <v>0.33333333333333331</v>
      </c>
      <c r="E235" s="24">
        <v>0.66666666666666663</v>
      </c>
      <c r="F235" s="15"/>
      <c r="G235" s="15" t="s">
        <v>42</v>
      </c>
      <c r="H235" s="74"/>
      <c r="I235" s="17" t="s">
        <v>75</v>
      </c>
      <c r="J235" s="6"/>
      <c r="K235" s="6"/>
      <c r="L235" s="6"/>
      <c r="M235" s="6"/>
      <c r="N235" s="6"/>
      <c r="P235" s="6">
        <v>37</v>
      </c>
      <c r="Q235" s="6"/>
      <c r="R235">
        <v>1</v>
      </c>
      <c r="V235" s="6"/>
      <c r="W235" s="6"/>
      <c r="X235" s="116">
        <v>50</v>
      </c>
    </row>
    <row r="236" spans="1:24" ht="15">
      <c r="A236" s="3" t="s">
        <v>33</v>
      </c>
      <c r="B236" s="16" t="str">
        <f>"Hold " &amp; Table1[[#This Row],[Dette er for hold '# (fx 1-8 eller 1)]] &amp; " " &amp; Table1[[#This Row],[Beskrivelse]]</f>
        <v>Hold 4-6 Se detaljer på studieportalen</v>
      </c>
      <c r="C236" s="31">
        <f>IF(Table1[[#This Row],[Navn]]&lt;&gt;"",DATE($T$7, 1, -2) - WEEKDAY(DATE($T$7, 1, 3)) +Table1[[#This Row],[Kal uge]]* 7+Table1[[#This Row],[Uge dag]]-1,"")</f>
        <v>44082</v>
      </c>
      <c r="D236" s="24">
        <v>0.33333333333333331</v>
      </c>
      <c r="E236" s="24">
        <v>0.66666666666666663</v>
      </c>
      <c r="F236" s="15"/>
      <c r="G236" s="15" t="s">
        <v>42</v>
      </c>
      <c r="H236" s="74"/>
      <c r="I236" s="17" t="s">
        <v>75</v>
      </c>
      <c r="J236" s="6"/>
      <c r="K236" s="6"/>
      <c r="L236" s="6"/>
      <c r="M236" s="6"/>
      <c r="N236" s="6"/>
      <c r="P236" s="6">
        <v>37</v>
      </c>
      <c r="Q236" s="6"/>
      <c r="R236">
        <v>2</v>
      </c>
      <c r="V236" s="6"/>
      <c r="W236" s="6"/>
      <c r="X236" s="116">
        <v>50</v>
      </c>
    </row>
    <row r="237" spans="1:24" ht="15">
      <c r="A237" s="3" t="s">
        <v>33</v>
      </c>
      <c r="B237" s="10" t="str">
        <f>"Hold " &amp; Table1[[#This Row],[Dette er for hold '# (fx 1-8 eller 1)]] &amp; " " &amp; Table1[[#This Row],[Beskrivelse]]</f>
        <v>Hold 4-6 Se detaljer på studieportalen</v>
      </c>
      <c r="C237" s="29">
        <f>IF(Table1[[#This Row],[Navn]]&lt;&gt;"",DATE($T$7, 1, -2) - WEEKDAY(DATE($T$7, 1, 3)) +Table1[[#This Row],[Kal uge]]* 7+Table1[[#This Row],[Uge dag]]-1,"")</f>
        <v>44083</v>
      </c>
      <c r="D237" s="24">
        <v>0.33333333333333331</v>
      </c>
      <c r="E237" s="24">
        <v>0.625</v>
      </c>
      <c r="F237" s="6"/>
      <c r="G237" s="15" t="s">
        <v>42</v>
      </c>
      <c r="H237" s="74"/>
      <c r="I237" s="17" t="s">
        <v>75</v>
      </c>
      <c r="J237" s="15"/>
      <c r="K237" s="15"/>
      <c r="L237" s="15"/>
      <c r="M237" s="15"/>
      <c r="N237" s="15"/>
      <c r="P237" s="6">
        <v>37</v>
      </c>
      <c r="Q237" s="15"/>
      <c r="R237">
        <v>3</v>
      </c>
      <c r="V237" s="15"/>
      <c r="W237" s="15"/>
      <c r="X237" s="116">
        <v>50</v>
      </c>
    </row>
    <row r="238" spans="1:24" ht="15">
      <c r="A238" s="3" t="s">
        <v>33</v>
      </c>
      <c r="B238" s="71" t="str">
        <f>"Hold " &amp; Table1[[#This Row],[Dette er for hold '# (fx 1-8 eller 1)]] &amp; " " &amp; Table1[[#This Row],[Beskrivelse]]</f>
        <v>Hold 4-6 Se detaljer på studieportalen</v>
      </c>
      <c r="C238" s="31">
        <f>IF(Table1[[#This Row],[Navn]]&lt;&gt;"",DATE($T$7, 1, -2) - WEEKDAY(DATE($T$7, 1, 3)) +Table1[[#This Row],[Kal uge]]* 7+Table1[[#This Row],[Uge dag]]-1,"")</f>
        <v>44084</v>
      </c>
      <c r="D238" s="24">
        <v>0.33333333333333331</v>
      </c>
      <c r="E238" s="24">
        <v>0.66666666666666663</v>
      </c>
      <c r="F238" s="15"/>
      <c r="G238" s="15" t="s">
        <v>42</v>
      </c>
      <c r="H238" s="74"/>
      <c r="I238" s="17" t="s">
        <v>75</v>
      </c>
      <c r="J238" s="6"/>
      <c r="K238" s="6"/>
      <c r="L238" s="6"/>
      <c r="M238" s="6"/>
      <c r="N238" s="6"/>
      <c r="P238" s="6">
        <v>37</v>
      </c>
      <c r="Q238" s="6"/>
      <c r="R238">
        <v>4</v>
      </c>
      <c r="V238" s="6"/>
      <c r="W238" s="6"/>
      <c r="X238" s="116">
        <v>50</v>
      </c>
    </row>
    <row r="239" spans="1:24" ht="15">
      <c r="A239" s="6" t="s">
        <v>33</v>
      </c>
      <c r="B239" s="16" t="str">
        <f>"Hold " &amp; Table1[[#This Row],[Dette er for hold '# (fx 1-8 eller 1)]] &amp; " " &amp; Table1[[#This Row],[Beskrivelse]]</f>
        <v>Hold 4-6 Se detaljer på studieportalen</v>
      </c>
      <c r="C239" s="31">
        <f>IF(Table1[[#This Row],[Navn]]&lt;&gt;"",DATE($T$7, 1, -2) - WEEKDAY(DATE($T$7, 1, 3)) +Table1[[#This Row],[Kal uge]]* 7+Table1[[#This Row],[Uge dag]]-1,"")</f>
        <v>44085</v>
      </c>
      <c r="D239" s="24">
        <v>0.33333333333333331</v>
      </c>
      <c r="E239" s="24">
        <v>0.66666666666666663</v>
      </c>
      <c r="F239" s="15"/>
      <c r="G239" s="15" t="s">
        <v>42</v>
      </c>
      <c r="H239" s="74"/>
      <c r="I239" s="17" t="s">
        <v>75</v>
      </c>
      <c r="J239" s="6"/>
      <c r="K239" s="6"/>
      <c r="L239" s="6"/>
      <c r="M239" s="6"/>
      <c r="N239" s="6"/>
      <c r="P239" s="6">
        <v>37</v>
      </c>
      <c r="Q239" s="6"/>
      <c r="R239">
        <v>5</v>
      </c>
      <c r="V239" s="6"/>
      <c r="W239" s="6"/>
      <c r="X239" s="116">
        <v>50</v>
      </c>
    </row>
    <row r="240" spans="1:24" ht="15">
      <c r="A240" s="3"/>
      <c r="B240" s="16"/>
      <c r="C240" s="31"/>
      <c r="D240" s="24"/>
      <c r="E240" s="24"/>
      <c r="F240" s="15"/>
      <c r="G240" s="15"/>
      <c r="H240" s="74"/>
      <c r="I240" s="17"/>
      <c r="J240" s="6"/>
      <c r="K240" s="6"/>
      <c r="L240" s="6"/>
      <c r="M240" s="6"/>
      <c r="N240" s="6"/>
      <c r="P240" s="6"/>
      <c r="Q240" s="6"/>
      <c r="V240" s="6"/>
      <c r="W240" s="6"/>
      <c r="X240" s="116">
        <v>50</v>
      </c>
    </row>
    <row r="241" spans="1:24" ht="15">
      <c r="A241" s="3" t="s">
        <v>33</v>
      </c>
      <c r="B241" s="16" t="str">
        <f>"Hold " &amp; Table1[[#This Row],[Dette er for hold '# (fx 1-8 eller 1)]] &amp; " "  &amp; Table1[[#This Row],[Beskrivelse]]</f>
        <v>Hold 4-6 Se detaljer på studieportalen</v>
      </c>
      <c r="C241" s="31">
        <f>IF(Table1[[#This Row],[Navn]]&lt;&gt;"",DATE($T$7, 1, -2) - WEEKDAY(DATE($T$7, 1, 3)) +Table1[[#This Row],[Kal uge]]* 7+Table1[[#This Row],[Uge dag]]-1,"")</f>
        <v>44088</v>
      </c>
      <c r="D241" s="24">
        <v>0.33333333333333331</v>
      </c>
      <c r="E241" s="24">
        <v>0.66666666666666663</v>
      </c>
      <c r="F241" s="15"/>
      <c r="G241" s="15" t="s">
        <v>42</v>
      </c>
      <c r="H241" s="74"/>
      <c r="I241" s="17" t="s">
        <v>75</v>
      </c>
      <c r="J241" s="6"/>
      <c r="K241" s="6"/>
      <c r="L241" s="6"/>
      <c r="M241" s="6"/>
      <c r="N241" s="6"/>
      <c r="P241" s="6">
        <v>38</v>
      </c>
      <c r="Q241" s="6"/>
      <c r="R241">
        <v>1</v>
      </c>
      <c r="V241" s="6"/>
      <c r="W241" s="6"/>
      <c r="X241" s="116">
        <v>50</v>
      </c>
    </row>
    <row r="242" spans="1:24" ht="15">
      <c r="A242" s="6" t="s">
        <v>33</v>
      </c>
      <c r="B242" s="10" t="str">
        <f>"Hold " &amp; Table1[[#This Row],[Dette er for hold '# (fx 1-8 eller 1)]] &amp; " " &amp; Table1[[#This Row],[Beskrivelse]]</f>
        <v>Hold 4-6 Se detaljer på studieportalen</v>
      </c>
      <c r="C242" s="29">
        <f>IF(Table1[[#This Row],[Navn]]&lt;&gt;"",DATE($T$7, 1, -2) - WEEKDAY(DATE($T$7, 1, 3)) +Table1[[#This Row],[Kal uge]]* 7+Table1[[#This Row],[Uge dag]]-1,"")</f>
        <v>44089</v>
      </c>
      <c r="D242" s="25">
        <v>0.33333333333333331</v>
      </c>
      <c r="E242" s="24">
        <v>0.66666666666666663</v>
      </c>
      <c r="F242" s="6"/>
      <c r="G242" s="6" t="s">
        <v>42</v>
      </c>
      <c r="H242" s="74"/>
      <c r="I242" s="17" t="s">
        <v>75</v>
      </c>
      <c r="J242" s="15"/>
      <c r="K242" s="15"/>
      <c r="L242" s="15"/>
      <c r="M242" s="15"/>
      <c r="N242" s="15"/>
      <c r="P242" s="6">
        <v>38</v>
      </c>
      <c r="Q242" s="15"/>
      <c r="R242">
        <v>2</v>
      </c>
      <c r="V242" s="15"/>
      <c r="W242" s="15"/>
      <c r="X242" s="116">
        <v>50</v>
      </c>
    </row>
    <row r="243" spans="1:24" ht="15">
      <c r="A243" s="3" t="s">
        <v>33</v>
      </c>
      <c r="B243" s="71" t="str">
        <f>"Hold " &amp; Table1[[#This Row],[Dette er for hold '# (fx 1-8 eller 1)]] &amp; " " &amp; Table1[[#This Row],[Beskrivelse]]</f>
        <v>Hold 4-6 Se detaljer på studieportalen</v>
      </c>
      <c r="C243" s="31">
        <f>IF(Table1[[#This Row],[Navn]]&lt;&gt;"",DATE($T$7, 1, -2) - WEEKDAY(DATE($T$7, 1, 3)) +Table1[[#This Row],[Kal uge]]* 7+Table1[[#This Row],[Uge dag]]-1,"")</f>
        <v>44090</v>
      </c>
      <c r="D243" s="24">
        <v>0.33333333333333331</v>
      </c>
      <c r="E243" s="24">
        <v>0.625</v>
      </c>
      <c r="F243" s="15"/>
      <c r="G243" s="15" t="s">
        <v>42</v>
      </c>
      <c r="H243" s="74"/>
      <c r="I243" s="17" t="s">
        <v>75</v>
      </c>
      <c r="J243" s="6"/>
      <c r="K243" s="6"/>
      <c r="L243" s="6"/>
      <c r="M243" s="6"/>
      <c r="N243" s="6"/>
      <c r="P243" s="6">
        <v>38</v>
      </c>
      <c r="Q243" s="6"/>
      <c r="R243">
        <v>3</v>
      </c>
      <c r="V243" s="6"/>
      <c r="W243" s="6"/>
      <c r="X243" s="116">
        <v>50</v>
      </c>
    </row>
    <row r="244" spans="1:24" ht="15">
      <c r="A244" s="3" t="s">
        <v>33</v>
      </c>
      <c r="B244" s="16" t="str">
        <f>"Hold " &amp; Table1[[#This Row],[Dette er for hold '# (fx 1-8 eller 1)]] &amp; " " &amp; Table1[[#This Row],[Beskrivelse]]</f>
        <v>Hold 4-6 Se detaljer på studieportalen</v>
      </c>
      <c r="C244" s="31">
        <f>IF(Table1[[#This Row],[Navn]]&lt;&gt;"",DATE($T$7, 1, -2) - WEEKDAY(DATE($T$7, 1, 3)) +Table1[[#This Row],[Kal uge]]* 7+Table1[[#This Row],[Uge dag]]-1,"")</f>
        <v>44091</v>
      </c>
      <c r="D244" s="24">
        <v>0.33333333333333331</v>
      </c>
      <c r="E244" s="24">
        <v>0.66666666666666663</v>
      </c>
      <c r="F244" s="15"/>
      <c r="G244" s="15" t="s">
        <v>42</v>
      </c>
      <c r="H244" s="74"/>
      <c r="I244" s="17" t="s">
        <v>75</v>
      </c>
      <c r="J244" s="6"/>
      <c r="K244" s="6"/>
      <c r="L244" s="6"/>
      <c r="M244" s="6"/>
      <c r="N244" s="6"/>
      <c r="P244" s="6">
        <v>38</v>
      </c>
      <c r="Q244" s="6"/>
      <c r="R244">
        <v>4</v>
      </c>
      <c r="V244" s="6"/>
      <c r="W244" s="6"/>
      <c r="X244" s="116">
        <v>50</v>
      </c>
    </row>
    <row r="245" spans="1:24" ht="15">
      <c r="A245" s="3" t="s">
        <v>33</v>
      </c>
      <c r="B245" s="16" t="str">
        <f>"Hold " &amp; Table1[[#This Row],[Dette er for hold '# (fx 1-8 eller 1)]] &amp; " " &amp; Table1[[#This Row],[Beskrivelse]]</f>
        <v>Hold 4-6 Se detaljer på studieportalen</v>
      </c>
      <c r="C245" s="31">
        <f>IF(Table1[[#This Row],[Navn]]&lt;&gt;"",DATE($T$7, 1, -2) - WEEKDAY(DATE($T$7, 1, 3)) +Table1[[#This Row],[Kal uge]]* 7+Table1[[#This Row],[Uge dag]]-1,"")</f>
        <v>44092</v>
      </c>
      <c r="D245" s="24">
        <v>0.33333333333333331</v>
      </c>
      <c r="E245" s="24">
        <v>0.66666666666666663</v>
      </c>
      <c r="F245" s="15"/>
      <c r="G245" s="15" t="s">
        <v>42</v>
      </c>
      <c r="H245" s="74"/>
      <c r="I245" s="17" t="s">
        <v>75</v>
      </c>
      <c r="J245" s="6"/>
      <c r="K245" s="6"/>
      <c r="L245" s="6"/>
      <c r="M245" s="6"/>
      <c r="N245" s="6"/>
      <c r="P245" s="6">
        <v>38</v>
      </c>
      <c r="Q245" s="6"/>
      <c r="R245">
        <v>5</v>
      </c>
      <c r="V245" s="6"/>
      <c r="W245" s="6"/>
      <c r="X245" s="116">
        <v>50</v>
      </c>
    </row>
    <row r="246" spans="1:24" ht="15">
      <c r="A246" s="3"/>
      <c r="B246" s="16"/>
      <c r="C246" s="31"/>
      <c r="D246" s="24"/>
      <c r="E246" s="24"/>
      <c r="F246" s="15"/>
      <c r="G246" s="15"/>
      <c r="H246" s="74"/>
      <c r="I246" s="17"/>
      <c r="J246" s="6"/>
      <c r="K246" s="6"/>
      <c r="L246" s="6"/>
      <c r="M246" s="6"/>
      <c r="N246" s="6"/>
      <c r="P246" s="6"/>
      <c r="Q246" s="6"/>
      <c r="V246" s="6"/>
      <c r="W246" s="6"/>
      <c r="X246" s="116">
        <v>50</v>
      </c>
    </row>
    <row r="247" spans="1:24" ht="15">
      <c r="A247" s="6" t="s">
        <v>33</v>
      </c>
      <c r="B247" s="10" t="str">
        <f>"Hold " &amp; Table1[[#This Row],[Dette er for hold '# (fx 1-8 eller 1)]] &amp; " "  &amp; Table1[[#This Row],[Beskrivelse]]</f>
        <v>Hold 4-6 Se detaljer på studieportalen</v>
      </c>
      <c r="C247" s="29">
        <f>IF(Table1[[#This Row],[Navn]]&lt;&gt;"",DATE($T$7, 1, -2) - WEEKDAY(DATE($T$7, 1, 3)) +Table1[[#This Row],[Kal uge]]* 7+Table1[[#This Row],[Uge dag]]-1,"")</f>
        <v>44095</v>
      </c>
      <c r="D247" s="25">
        <v>0.33333333333333331</v>
      </c>
      <c r="E247" s="24">
        <v>0.66666666666666663</v>
      </c>
      <c r="F247" s="6"/>
      <c r="G247" s="6" t="s">
        <v>42</v>
      </c>
      <c r="H247" s="74"/>
      <c r="I247" s="17" t="s">
        <v>75</v>
      </c>
      <c r="J247" s="15"/>
      <c r="K247" s="15"/>
      <c r="L247" s="15"/>
      <c r="M247" s="15"/>
      <c r="N247" s="15"/>
      <c r="P247" s="15">
        <v>39</v>
      </c>
      <c r="Q247" s="15"/>
      <c r="R247">
        <v>1</v>
      </c>
      <c r="V247" s="15"/>
      <c r="W247" s="15"/>
      <c r="X247" s="116">
        <v>50</v>
      </c>
    </row>
    <row r="248" spans="1:24" ht="15">
      <c r="A248" s="3" t="s">
        <v>33</v>
      </c>
      <c r="B248" s="71" t="str">
        <f>"Hold " &amp; Table1[[#This Row],[Dette er for hold '# (fx 1-8 eller 1)]] &amp; " " &amp; Table1[[#This Row],[Beskrivelse]]</f>
        <v>Hold 4-6 Se detaljer på studieportalen</v>
      </c>
      <c r="C248" s="31">
        <f>IF(Table1[[#This Row],[Navn]]&lt;&gt;"",DATE($T$7, 1, -2) - WEEKDAY(DATE($T$7, 1, 3)) +Table1[[#This Row],[Kal uge]]* 7+Table1[[#This Row],[Uge dag]]-1,"")</f>
        <v>44096</v>
      </c>
      <c r="D248" s="24">
        <v>0.33333333333333331</v>
      </c>
      <c r="E248" s="24">
        <v>0.66666666666666663</v>
      </c>
      <c r="F248" s="15"/>
      <c r="G248" s="15" t="s">
        <v>42</v>
      </c>
      <c r="H248" s="74"/>
      <c r="I248" s="17" t="s">
        <v>75</v>
      </c>
      <c r="J248" s="6"/>
      <c r="K248" s="6"/>
      <c r="L248" s="6"/>
      <c r="M248" s="6"/>
      <c r="N248" s="6"/>
      <c r="P248" s="15">
        <v>39</v>
      </c>
      <c r="Q248" s="6"/>
      <c r="R248">
        <v>2</v>
      </c>
      <c r="V248" s="6"/>
      <c r="W248" s="6"/>
      <c r="X248" s="116">
        <v>50</v>
      </c>
    </row>
    <row r="249" spans="1:24" ht="15">
      <c r="A249" s="3" t="s">
        <v>33</v>
      </c>
      <c r="B249" s="16" t="str">
        <f>"Hold " &amp; Table1[[#This Row],[Dette er for hold '# (fx 1-8 eller 1)]] &amp; " " &amp; Table1[[#This Row],[Beskrivelse]]</f>
        <v>Hold 4-6 Se detaljer på studieportalen</v>
      </c>
      <c r="C249" s="31">
        <f>IF(Table1[[#This Row],[Navn]]&lt;&gt;"",DATE($T$7, 1, -2) - WEEKDAY(DATE($T$7, 1, 3)) +Table1[[#This Row],[Kal uge]]* 7+Table1[[#This Row],[Uge dag]]-1,"")</f>
        <v>44097</v>
      </c>
      <c r="D249" s="24">
        <v>0.33333333333333331</v>
      </c>
      <c r="E249" s="24">
        <v>0.625</v>
      </c>
      <c r="F249" s="15"/>
      <c r="G249" s="15" t="s">
        <v>42</v>
      </c>
      <c r="H249" s="74"/>
      <c r="I249" s="17" t="s">
        <v>75</v>
      </c>
      <c r="J249" s="6"/>
      <c r="K249" s="6"/>
      <c r="L249" s="6"/>
      <c r="M249" s="6"/>
      <c r="N249" s="6"/>
      <c r="P249" s="15">
        <v>39</v>
      </c>
      <c r="Q249" s="6"/>
      <c r="R249">
        <v>3</v>
      </c>
      <c r="V249" s="6"/>
      <c r="W249" s="6"/>
      <c r="X249" s="116">
        <v>50</v>
      </c>
    </row>
    <row r="250" spans="1:24" ht="15">
      <c r="A250" s="3" t="s">
        <v>33</v>
      </c>
      <c r="B250" s="16" t="str">
        <f>"Hold " &amp; Table1[[#This Row],[Dette er for hold '# (fx 1-8 eller 1)]] &amp; " " &amp; Table1[[#This Row],[Beskrivelse]]</f>
        <v>Hold 4-6 Se detaljer på studieportalen</v>
      </c>
      <c r="C250" s="31">
        <f>IF(Table1[[#This Row],[Navn]]&lt;&gt;"",DATE($T$7, 1, -2) - WEEKDAY(DATE($T$7, 1, 3)) +Table1[[#This Row],[Kal uge]]* 7+Table1[[#This Row],[Uge dag]]-1,"")</f>
        <v>44098</v>
      </c>
      <c r="D250" s="24">
        <v>0.33333333333333331</v>
      </c>
      <c r="E250" s="24">
        <v>0.66666666666666663</v>
      </c>
      <c r="F250" s="15"/>
      <c r="G250" s="15" t="s">
        <v>42</v>
      </c>
      <c r="H250" s="74"/>
      <c r="I250" s="17" t="s">
        <v>75</v>
      </c>
      <c r="J250" s="6"/>
      <c r="K250" s="6"/>
      <c r="L250" s="6"/>
      <c r="M250" s="6"/>
      <c r="N250" s="6"/>
      <c r="P250" s="15">
        <v>39</v>
      </c>
      <c r="Q250" s="6"/>
      <c r="R250">
        <v>4</v>
      </c>
      <c r="V250" s="6"/>
      <c r="W250" s="6"/>
      <c r="X250" s="116">
        <v>50</v>
      </c>
    </row>
    <row r="251" spans="1:24" ht="15">
      <c r="A251" s="3" t="s">
        <v>33</v>
      </c>
      <c r="B251" s="16" t="str">
        <f>"Hold " &amp; Table1[[#This Row],[Dette er for hold '# (fx 1-8 eller 1)]] &amp; " " &amp; Table1[[#This Row],[Beskrivelse]]</f>
        <v>Hold 4-6 Se detaljer på studieportalen</v>
      </c>
      <c r="C251" s="31">
        <f>IF(Table1[[#This Row],[Navn]]&lt;&gt;"",DATE($T$7, 1, -2) - WEEKDAY(DATE($T$7, 1, 3)) +Table1[[#This Row],[Kal uge]]* 7+Table1[[#This Row],[Uge dag]]-1,"")</f>
        <v>44099</v>
      </c>
      <c r="D251" s="24">
        <v>0.33333333333333331</v>
      </c>
      <c r="E251" s="24">
        <v>0.66666666666666663</v>
      </c>
      <c r="F251" s="15"/>
      <c r="G251" s="15" t="s">
        <v>42</v>
      </c>
      <c r="H251" s="74"/>
      <c r="I251" s="17" t="s">
        <v>75</v>
      </c>
      <c r="J251" s="6"/>
      <c r="K251" s="6"/>
      <c r="L251" s="6"/>
      <c r="M251" s="6"/>
      <c r="N251" s="6"/>
      <c r="P251" s="15">
        <v>39</v>
      </c>
      <c r="Q251" s="6"/>
      <c r="R251">
        <v>5</v>
      </c>
      <c r="V251" s="6"/>
      <c r="W251" s="6"/>
      <c r="X251" s="116">
        <v>50</v>
      </c>
    </row>
    <row r="252" spans="1:24" ht="15">
      <c r="A252" s="6"/>
      <c r="B252" s="10"/>
      <c r="C252" s="29"/>
      <c r="D252" s="25"/>
      <c r="E252" s="24"/>
      <c r="F252" s="6"/>
      <c r="G252" s="6"/>
      <c r="H252" s="74"/>
      <c r="I252" s="12"/>
      <c r="J252" s="6"/>
      <c r="K252" s="15"/>
      <c r="L252" s="15"/>
      <c r="M252" s="15"/>
      <c r="N252" s="15"/>
      <c r="P252" s="15"/>
      <c r="Q252" s="15"/>
      <c r="V252" s="15"/>
      <c r="W252" s="15"/>
      <c r="X252" s="116">
        <v>50</v>
      </c>
    </row>
    <row r="253" spans="1:24" ht="15">
      <c r="A253" s="3" t="s">
        <v>33</v>
      </c>
      <c r="B253" s="71" t="str">
        <f>"Hold " &amp; Table1[[#This Row],[Dette er for hold '# (fx 1-8 eller 1)]] &amp; " "  &amp; Table1[[#This Row],[Beskrivelse]]</f>
        <v>Hold 4-6 Se detaljer på studieportalen</v>
      </c>
      <c r="C253" s="31">
        <f>IF(Table1[[#This Row],[Navn]]&lt;&gt;"",DATE($T$7, 1, -2) - WEEKDAY(DATE($T$7, 1, 3)) +Table1[[#This Row],[Kal uge]]* 7+Table1[[#This Row],[Uge dag]]-1,"")</f>
        <v>44102</v>
      </c>
      <c r="D253" s="24">
        <v>0.33333333333333331</v>
      </c>
      <c r="E253" s="24">
        <v>0.66666666666666663</v>
      </c>
      <c r="F253" s="15"/>
      <c r="G253" s="15" t="s">
        <v>42</v>
      </c>
      <c r="H253" s="74"/>
      <c r="I253" s="17" t="s">
        <v>75</v>
      </c>
      <c r="J253" s="6"/>
      <c r="K253" s="6"/>
      <c r="L253" s="6"/>
      <c r="M253" s="6"/>
      <c r="N253" s="6"/>
      <c r="P253" s="6">
        <v>40</v>
      </c>
      <c r="Q253" s="6"/>
      <c r="R253">
        <v>1</v>
      </c>
      <c r="V253" s="6"/>
      <c r="W253" s="6"/>
      <c r="X253" s="116">
        <v>50</v>
      </c>
    </row>
    <row r="254" spans="1:24" ht="15">
      <c r="A254" s="3" t="s">
        <v>33</v>
      </c>
      <c r="B254" s="16" t="str">
        <f>"Hold " &amp; Table1[[#This Row],[Dette er for hold '# (fx 1-8 eller 1)]] &amp; " " &amp; Table1[[#This Row],[Beskrivelse]]</f>
        <v>Hold 4-6 Se detaljer på studieportalen</v>
      </c>
      <c r="C254" s="31">
        <f>IF(Table1[[#This Row],[Navn]]&lt;&gt;"",DATE($T$7, 1, -2) - WEEKDAY(DATE($T$7, 1, 3)) +Table1[[#This Row],[Kal uge]]* 7+Table1[[#This Row],[Uge dag]]-1,"")</f>
        <v>44103</v>
      </c>
      <c r="D254" s="24">
        <v>0.33333333333333331</v>
      </c>
      <c r="E254" s="24">
        <v>0.66666666666666663</v>
      </c>
      <c r="F254" s="15"/>
      <c r="G254" s="15" t="s">
        <v>42</v>
      </c>
      <c r="H254" s="74"/>
      <c r="I254" s="17" t="s">
        <v>75</v>
      </c>
      <c r="J254" s="6"/>
      <c r="K254" s="6"/>
      <c r="L254" s="6"/>
      <c r="M254" s="6"/>
      <c r="N254" s="6"/>
      <c r="P254" s="6">
        <v>40</v>
      </c>
      <c r="Q254" s="6"/>
      <c r="R254">
        <v>2</v>
      </c>
      <c r="V254" s="6"/>
      <c r="W254" s="6"/>
      <c r="X254" s="116">
        <v>50</v>
      </c>
    </row>
    <row r="255" spans="1:24" ht="15">
      <c r="A255" s="3" t="s">
        <v>33</v>
      </c>
      <c r="B255" s="16" t="str">
        <f>"Hold " &amp; Table1[[#This Row],[Dette er for hold '# (fx 1-8 eller 1)]] &amp; " " &amp; Table1[[#This Row],[Beskrivelse]]</f>
        <v>Hold 4-6 Se detaljer på studieportalen</v>
      </c>
      <c r="C255" s="31">
        <f>IF(Table1[[#This Row],[Navn]]&lt;&gt;"",DATE($T$7, 1, -2) - WEEKDAY(DATE($T$7, 1, 3)) +Table1[[#This Row],[Kal uge]]* 7+Table1[[#This Row],[Uge dag]]-1,"")</f>
        <v>44104</v>
      </c>
      <c r="D255" s="24">
        <v>0.33333333333333331</v>
      </c>
      <c r="E255" s="24">
        <v>0.625</v>
      </c>
      <c r="F255" s="15"/>
      <c r="G255" s="15" t="s">
        <v>42</v>
      </c>
      <c r="H255" s="74"/>
      <c r="I255" s="17" t="s">
        <v>75</v>
      </c>
      <c r="J255" s="6"/>
      <c r="K255" s="6"/>
      <c r="L255" s="6"/>
      <c r="M255" s="6"/>
      <c r="N255" s="6"/>
      <c r="P255" s="6">
        <v>40</v>
      </c>
      <c r="Q255" s="6"/>
      <c r="R255">
        <v>3</v>
      </c>
      <c r="V255" s="6"/>
      <c r="W255" s="6"/>
      <c r="X255" s="116">
        <v>50</v>
      </c>
    </row>
    <row r="256" spans="1:24" ht="15">
      <c r="A256" s="3" t="s">
        <v>33</v>
      </c>
      <c r="B256" s="16" t="str">
        <f>"Hold " &amp; Table1[[#This Row],[Dette er for hold '# (fx 1-8 eller 1)]] &amp; " " &amp; Table1[[#This Row],[Beskrivelse]]</f>
        <v>Hold 4-6 Se detaljer på studieportalen</v>
      </c>
      <c r="C256" s="31">
        <f>IF(Table1[[#This Row],[Navn]]&lt;&gt;"",DATE($T$7, 1, -2) - WEEKDAY(DATE($T$7, 1, 3)) +Table1[[#This Row],[Kal uge]]* 7+Table1[[#This Row],[Uge dag]]-1,"")</f>
        <v>44105</v>
      </c>
      <c r="D256" s="24">
        <v>0.33333333333333331</v>
      </c>
      <c r="E256" s="24">
        <v>0.66666666666666663</v>
      </c>
      <c r="F256" s="15"/>
      <c r="G256" s="15" t="s">
        <v>42</v>
      </c>
      <c r="H256" s="74"/>
      <c r="I256" s="17" t="s">
        <v>75</v>
      </c>
      <c r="J256" s="6"/>
      <c r="K256" s="6"/>
      <c r="L256" s="6"/>
      <c r="M256" s="6"/>
      <c r="N256" s="6"/>
      <c r="P256" s="6">
        <v>40</v>
      </c>
      <c r="Q256" s="6"/>
      <c r="R256">
        <v>4</v>
      </c>
      <c r="V256" s="6"/>
      <c r="W256" s="6"/>
      <c r="X256" s="116">
        <v>50</v>
      </c>
    </row>
    <row r="257" spans="1:24" ht="15">
      <c r="A257" s="6" t="s">
        <v>33</v>
      </c>
      <c r="B257" s="10" t="str">
        <f>"Hold " &amp; Table1[[#This Row],[Dette er for hold '# (fx 1-8 eller 1)]] &amp; " " &amp; Table1[[#This Row],[Beskrivelse]]</f>
        <v>Hold 4-6 Se detaljer på studieportalen - faglig dag</v>
      </c>
      <c r="C257" s="29">
        <f>IF(Table1[[#This Row],[Navn]]&lt;&gt;"",DATE($T$7, 1, -2) - WEEKDAY(DATE($T$7, 1, 3)) +Table1[[#This Row],[Kal uge]]* 7+Table1[[#This Row],[Uge dag]]-1,"")</f>
        <v>44106</v>
      </c>
      <c r="D257" s="25">
        <v>0.33333333333333331</v>
      </c>
      <c r="E257" s="24">
        <v>0.45833333333333331</v>
      </c>
      <c r="F257" s="6"/>
      <c r="G257" s="6" t="s">
        <v>45</v>
      </c>
      <c r="H257" s="74"/>
      <c r="I257" s="17" t="s">
        <v>75</v>
      </c>
      <c r="J257" s="15"/>
      <c r="K257" s="15"/>
      <c r="L257" s="15"/>
      <c r="M257" s="15"/>
      <c r="N257" s="15"/>
      <c r="P257" s="6">
        <v>40</v>
      </c>
      <c r="Q257" s="15"/>
      <c r="R257">
        <v>5</v>
      </c>
      <c r="V257" s="15"/>
      <c r="W257" s="15"/>
      <c r="X257" s="116">
        <v>50</v>
      </c>
    </row>
    <row r="258" spans="1:24" ht="15">
      <c r="A258" s="6"/>
      <c r="B258" s="10"/>
      <c r="C258" s="88"/>
      <c r="D258" s="25"/>
      <c r="E258" s="22"/>
      <c r="F258" s="6"/>
      <c r="G258" s="6"/>
      <c r="H258" s="74"/>
      <c r="I258" s="12"/>
      <c r="J258" s="15"/>
      <c r="K258" s="15"/>
      <c r="L258" s="15"/>
      <c r="M258" s="15"/>
      <c r="N258" s="15"/>
      <c r="P258" s="6"/>
      <c r="Q258" s="15"/>
      <c r="V258" s="15"/>
      <c r="W258" s="15"/>
      <c r="X258" s="116">
        <v>50</v>
      </c>
    </row>
    <row r="259" spans="1:24" ht="15">
      <c r="A259" s="3" t="s">
        <v>33</v>
      </c>
      <c r="B259" s="71" t="str">
        <f>"Hold " &amp; Table1[[#This Row],[Dette er for hold '# (fx 1-8 eller 1)]] &amp; " "  &amp; Table1[[#This Row],[Beskrivelse]]</f>
        <v>Hold 4-6 Se detaljer på studieportalen</v>
      </c>
      <c r="C259" s="31">
        <f>IF(Table1[[#This Row],[Navn]]&lt;&gt;"",DATE($T$7, 1, -2) - WEEKDAY(DATE($T$7, 1, 3)) +Table1[[#This Row],[Kal uge]]* 7+Table1[[#This Row],[Uge dag]]-1,"")</f>
        <v>44109</v>
      </c>
      <c r="D259" s="24">
        <v>0.33333333333333331</v>
      </c>
      <c r="E259" s="24">
        <v>0.66666666666666663</v>
      </c>
      <c r="F259" s="15"/>
      <c r="G259" s="15" t="s">
        <v>42</v>
      </c>
      <c r="H259" s="74"/>
      <c r="I259" s="17" t="s">
        <v>75</v>
      </c>
      <c r="J259" s="15"/>
      <c r="K259" s="15"/>
      <c r="L259" s="15"/>
      <c r="M259" s="15"/>
      <c r="N259" s="15"/>
      <c r="P259" s="6">
        <v>41</v>
      </c>
      <c r="Q259" s="15"/>
      <c r="R259">
        <v>1</v>
      </c>
      <c r="V259" s="15"/>
      <c r="W259" s="15"/>
      <c r="X259" s="116">
        <v>50</v>
      </c>
    </row>
    <row r="260" spans="1:24" ht="15">
      <c r="A260" s="3" t="s">
        <v>33</v>
      </c>
      <c r="B260" s="16" t="str">
        <f>"Hold " &amp; Table1[[#This Row],[Dette er for hold '# (fx 1-8 eller 1)]] &amp; " " &amp; Table1[[#This Row],[Beskrivelse]]</f>
        <v>Hold 4-6 Se detaljer på studieportalen</v>
      </c>
      <c r="C260" s="31">
        <f>IF(Table1[[#This Row],[Navn]]&lt;&gt;"",DATE($T$7, 1, -2) - WEEKDAY(DATE($T$7, 1, 3)) +Table1[[#This Row],[Kal uge]]* 7+Table1[[#This Row],[Uge dag]]-1,"")</f>
        <v>44110</v>
      </c>
      <c r="D260" s="24">
        <v>0.33333333333333331</v>
      </c>
      <c r="E260" s="24">
        <v>0.66666666666666663</v>
      </c>
      <c r="F260" s="15"/>
      <c r="G260" s="15" t="s">
        <v>42</v>
      </c>
      <c r="H260" s="74"/>
      <c r="I260" s="17" t="s">
        <v>75</v>
      </c>
      <c r="J260" s="15"/>
      <c r="K260" s="15"/>
      <c r="L260" s="15"/>
      <c r="M260" s="15"/>
      <c r="N260" s="15"/>
      <c r="P260" s="6">
        <v>41</v>
      </c>
      <c r="Q260" s="15"/>
      <c r="R260">
        <v>2</v>
      </c>
      <c r="V260" s="15"/>
      <c r="W260" s="15"/>
      <c r="X260" s="116">
        <v>50</v>
      </c>
    </row>
    <row r="261" spans="1:24" ht="15">
      <c r="A261" s="3" t="s">
        <v>33</v>
      </c>
      <c r="B261" s="16" t="str">
        <f>"Hold " &amp; Table1[[#This Row],[Dette er for hold '# (fx 1-8 eller 1)]] &amp; " " &amp; Table1[[#This Row],[Beskrivelse]]</f>
        <v>Hold 4-6 Se detaljer på studieportalen</v>
      </c>
      <c r="C261" s="31">
        <f>IF(Table1[[#This Row],[Navn]]&lt;&gt;"",DATE($T$7, 1, -2) - WEEKDAY(DATE($T$7, 1, 3)) +Table1[[#This Row],[Kal uge]]* 7+Table1[[#This Row],[Uge dag]]-1,"")</f>
        <v>44111</v>
      </c>
      <c r="D261" s="24">
        <v>0.33333333333333331</v>
      </c>
      <c r="E261" s="24">
        <v>0.625</v>
      </c>
      <c r="F261" s="15"/>
      <c r="G261" s="15" t="s">
        <v>42</v>
      </c>
      <c r="H261" s="74"/>
      <c r="I261" s="17" t="s">
        <v>75</v>
      </c>
      <c r="J261" s="15"/>
      <c r="K261" s="15"/>
      <c r="L261" s="15"/>
      <c r="M261" s="15"/>
      <c r="N261" s="15"/>
      <c r="P261" s="6">
        <v>41</v>
      </c>
      <c r="Q261" s="15"/>
      <c r="R261">
        <v>3</v>
      </c>
      <c r="V261" s="15"/>
      <c r="W261" s="15"/>
      <c r="X261" s="116">
        <v>50</v>
      </c>
    </row>
    <row r="262" spans="1:24" ht="15">
      <c r="A262" s="3" t="s">
        <v>33</v>
      </c>
      <c r="B262" s="16" t="str">
        <f>"Hold " &amp; Table1[[#This Row],[Dette er for hold '# (fx 1-8 eller 1)]] &amp; " " &amp; Table1[[#This Row],[Beskrivelse]]</f>
        <v>Hold 4-6 Se detaljer på studieportalen</v>
      </c>
      <c r="C262" s="31">
        <f>IF(Table1[[#This Row],[Navn]]&lt;&gt;"",DATE($T$7, 1, -2) - WEEKDAY(DATE($T$7, 1, 3)) +Table1[[#This Row],[Kal uge]]* 7+Table1[[#This Row],[Uge dag]]-1,"")</f>
        <v>44112</v>
      </c>
      <c r="D262" s="24">
        <v>0.33333333333333331</v>
      </c>
      <c r="E262" s="24">
        <v>0.66666666666666663</v>
      </c>
      <c r="F262" s="15"/>
      <c r="G262" s="15" t="s">
        <v>42</v>
      </c>
      <c r="H262" s="74"/>
      <c r="I262" s="17" t="s">
        <v>75</v>
      </c>
      <c r="J262" s="15"/>
      <c r="K262" s="15"/>
      <c r="L262" s="15"/>
      <c r="M262" s="15"/>
      <c r="N262" s="15"/>
      <c r="P262" s="6">
        <v>41</v>
      </c>
      <c r="Q262" s="15"/>
      <c r="R262">
        <v>4</v>
      </c>
      <c r="V262" s="15"/>
      <c r="W262" s="15"/>
      <c r="X262" s="116">
        <v>50</v>
      </c>
    </row>
    <row r="263" spans="1:24" ht="15">
      <c r="A263" s="6" t="s">
        <v>33</v>
      </c>
      <c r="B263" s="10" t="str">
        <f>"Hold " &amp; Table1[[#This Row],[Dette er for hold '# (fx 1-8 eller 1)]] &amp; " " &amp; Table1[[#This Row],[Beskrivelse]]</f>
        <v>Hold 4-6 Se detaljer på studieportalen</v>
      </c>
      <c r="C263" s="29">
        <f>IF(Table1[[#This Row],[Navn]]&lt;&gt;"",DATE($T$7, 1, -2) - WEEKDAY(DATE($T$7, 1, 3)) +Table1[[#This Row],[Kal uge]]* 7+Table1[[#This Row],[Uge dag]]-1,"")</f>
        <v>44113</v>
      </c>
      <c r="D263" s="25">
        <v>0.33333333333333331</v>
      </c>
      <c r="E263" s="24">
        <v>0.45833333333333331</v>
      </c>
      <c r="F263" s="6"/>
      <c r="G263" s="15" t="s">
        <v>42</v>
      </c>
      <c r="H263" s="74"/>
      <c r="I263" s="17" t="s">
        <v>75</v>
      </c>
      <c r="J263" s="15"/>
      <c r="K263" s="15"/>
      <c r="L263" s="15"/>
      <c r="M263" s="15"/>
      <c r="N263" s="15"/>
      <c r="P263" s="6">
        <v>41</v>
      </c>
      <c r="Q263" s="15"/>
      <c r="R263">
        <v>5</v>
      </c>
      <c r="V263" s="15"/>
      <c r="W263" s="15"/>
      <c r="X263" s="116">
        <v>50</v>
      </c>
    </row>
    <row r="264" spans="1:24" ht="15">
      <c r="A264" s="6"/>
      <c r="B264" s="10"/>
      <c r="C264" s="88"/>
      <c r="D264" s="25"/>
      <c r="E264" s="22"/>
      <c r="F264" s="6"/>
      <c r="G264" s="6"/>
      <c r="H264" s="74"/>
      <c r="I264" s="12"/>
      <c r="J264" s="15"/>
      <c r="K264" s="15"/>
      <c r="L264" s="15"/>
      <c r="M264" s="15"/>
      <c r="N264" s="15"/>
      <c r="P264" s="6"/>
      <c r="Q264" s="15"/>
      <c r="V264" s="15"/>
      <c r="W264" s="15"/>
      <c r="X264" s="116">
        <v>50</v>
      </c>
    </row>
    <row r="265" spans="1:24" ht="15">
      <c r="A265" s="3" t="s">
        <v>33</v>
      </c>
      <c r="B265" s="71" t="str">
        <f>"Hold " &amp; Table1[[#This Row],[Dette er for hold '# (fx 1-8 eller 1)]] &amp; " "  &amp; Table1[[#This Row],[Beskrivelse]]</f>
        <v>Hold 4-6 Se detaljer på studieportalen</v>
      </c>
      <c r="C265" s="31">
        <f>IF(Table1[[#This Row],[Navn]]&lt;&gt;"",DATE($T$7, 1, -2) - WEEKDAY(DATE($T$7, 1, 3)) +Table1[[#This Row],[Kal uge]]* 7+Table1[[#This Row],[Uge dag]]-1,"")</f>
        <v>44116</v>
      </c>
      <c r="D265" s="24">
        <v>0.33333333333333331</v>
      </c>
      <c r="E265" s="24">
        <v>0.66666666666666663</v>
      </c>
      <c r="F265" s="15"/>
      <c r="G265" s="15" t="s">
        <v>42</v>
      </c>
      <c r="H265" s="74"/>
      <c r="I265" s="17" t="s">
        <v>75</v>
      </c>
      <c r="J265" s="15"/>
      <c r="K265" s="15"/>
      <c r="L265" s="15"/>
      <c r="M265" s="15"/>
      <c r="N265" s="15"/>
      <c r="P265" s="6">
        <v>42</v>
      </c>
      <c r="Q265" s="15"/>
      <c r="R265">
        <v>1</v>
      </c>
      <c r="V265" s="15"/>
      <c r="W265" s="15"/>
      <c r="X265" s="116">
        <v>50</v>
      </c>
    </row>
    <row r="266" spans="1:24" ht="15">
      <c r="A266" s="3" t="s">
        <v>33</v>
      </c>
      <c r="B266" s="16" t="str">
        <f>"Hold " &amp; Table1[[#This Row],[Dette er for hold '# (fx 1-8 eller 1)]] &amp; " " &amp; Table1[[#This Row],[Beskrivelse]]</f>
        <v>Hold 4-6 Se detaljer på studieportalen</v>
      </c>
      <c r="C266" s="31">
        <f>IF(Table1[[#This Row],[Navn]]&lt;&gt;"",DATE($T$7, 1, -2) - WEEKDAY(DATE($T$7, 1, 3)) +Table1[[#This Row],[Kal uge]]* 7+Table1[[#This Row],[Uge dag]]-1,"")</f>
        <v>44117</v>
      </c>
      <c r="D266" s="24">
        <v>0.33333333333333331</v>
      </c>
      <c r="E266" s="24">
        <v>0.66666666666666663</v>
      </c>
      <c r="F266" s="15"/>
      <c r="G266" s="15" t="s">
        <v>42</v>
      </c>
      <c r="H266" s="74"/>
      <c r="I266" s="17" t="s">
        <v>75</v>
      </c>
      <c r="J266" s="15"/>
      <c r="K266" s="15"/>
      <c r="L266" s="15"/>
      <c r="M266" s="15"/>
      <c r="N266" s="15"/>
      <c r="P266" s="6">
        <v>42</v>
      </c>
      <c r="Q266" s="15"/>
      <c r="R266">
        <v>2</v>
      </c>
      <c r="V266" s="15"/>
      <c r="W266" s="15"/>
      <c r="X266" s="116">
        <v>50</v>
      </c>
    </row>
    <row r="267" spans="1:24" ht="15">
      <c r="A267" s="3" t="s">
        <v>33</v>
      </c>
      <c r="B267" s="16" t="str">
        <f>"Hold " &amp; Table1[[#This Row],[Dette er for hold '# (fx 1-8 eller 1)]] &amp; " " &amp; Table1[[#This Row],[Beskrivelse]]</f>
        <v>Hold 4-6 Se detaljer på studieportalen</v>
      </c>
      <c r="C267" s="31">
        <f>IF(Table1[[#This Row],[Navn]]&lt;&gt;"",DATE($T$7, 1, -2) - WEEKDAY(DATE($T$7, 1, 3)) +Table1[[#This Row],[Kal uge]]* 7+Table1[[#This Row],[Uge dag]]-1,"")</f>
        <v>44118</v>
      </c>
      <c r="D267" s="24">
        <v>0.33333333333333331</v>
      </c>
      <c r="E267" s="24">
        <v>0.625</v>
      </c>
      <c r="F267" s="15"/>
      <c r="G267" s="15" t="s">
        <v>42</v>
      </c>
      <c r="H267" s="74"/>
      <c r="I267" s="17" t="s">
        <v>75</v>
      </c>
      <c r="J267" s="15"/>
      <c r="K267" s="15"/>
      <c r="L267" s="15"/>
      <c r="M267" s="15"/>
      <c r="N267" s="15"/>
      <c r="P267" s="6">
        <v>42</v>
      </c>
      <c r="Q267" s="15"/>
      <c r="R267">
        <v>3</v>
      </c>
      <c r="V267" s="15"/>
      <c r="W267" s="15"/>
      <c r="X267" s="116">
        <v>50</v>
      </c>
    </row>
    <row r="268" spans="1:24" ht="15">
      <c r="A268" s="3" t="s">
        <v>33</v>
      </c>
      <c r="B268" s="16" t="str">
        <f>"Hold " &amp; Table1[[#This Row],[Dette er for hold '# (fx 1-8 eller 1)]] &amp; " " &amp; Table1[[#This Row],[Beskrivelse]]</f>
        <v>Hold 4-6 Se detaljer på studieportalen</v>
      </c>
      <c r="C268" s="31">
        <f>IF(Table1[[#This Row],[Navn]]&lt;&gt;"",DATE($T$7, 1, -2) - WEEKDAY(DATE($T$7, 1, 3)) +Table1[[#This Row],[Kal uge]]* 7+Table1[[#This Row],[Uge dag]]-1,"")</f>
        <v>44119</v>
      </c>
      <c r="D268" s="24">
        <v>0.33333333333333331</v>
      </c>
      <c r="E268" s="24">
        <v>0.66666666666666663</v>
      </c>
      <c r="F268" s="15"/>
      <c r="G268" s="15" t="s">
        <v>42</v>
      </c>
      <c r="H268" s="74"/>
      <c r="I268" s="17" t="s">
        <v>75</v>
      </c>
      <c r="J268" s="15"/>
      <c r="K268" s="15"/>
      <c r="L268" s="15"/>
      <c r="M268" s="15"/>
      <c r="N268" s="15"/>
      <c r="P268" s="6">
        <v>42</v>
      </c>
      <c r="Q268" s="15"/>
      <c r="R268">
        <v>4</v>
      </c>
      <c r="V268" s="15"/>
      <c r="W268" s="15"/>
      <c r="X268" s="116">
        <v>50</v>
      </c>
    </row>
    <row r="269" spans="1:24" ht="15">
      <c r="A269" s="6" t="s">
        <v>33</v>
      </c>
      <c r="B269" s="10" t="str">
        <f>"Hold " &amp; Table1[[#This Row],[Dette er for hold '# (fx 1-8 eller 1)]] &amp; " " &amp; Table1[[#This Row],[Beskrivelse]]</f>
        <v>Hold 4-6 Se detaljer på studieportalen</v>
      </c>
      <c r="C269" s="29">
        <f>IF(Table1[[#This Row],[Navn]]&lt;&gt;"",DATE($T$7, 1, -2) - WEEKDAY(DATE($T$7, 1, 3)) +Table1[[#This Row],[Kal uge]]* 7+Table1[[#This Row],[Uge dag]]-1,"")</f>
        <v>44120</v>
      </c>
      <c r="D269" s="25">
        <v>0.33333333333333331</v>
      </c>
      <c r="E269" s="24">
        <v>0.45833333333333331</v>
      </c>
      <c r="F269" s="6"/>
      <c r="G269" s="15" t="s">
        <v>42</v>
      </c>
      <c r="H269" s="74"/>
      <c r="I269" s="17" t="s">
        <v>75</v>
      </c>
      <c r="J269" s="15"/>
      <c r="K269" s="15"/>
      <c r="L269" s="15"/>
      <c r="M269" s="15"/>
      <c r="N269" s="15"/>
      <c r="P269" s="6">
        <v>42</v>
      </c>
      <c r="Q269" s="15"/>
      <c r="R269">
        <v>5</v>
      </c>
      <c r="V269" s="15"/>
      <c r="W269" s="15"/>
      <c r="X269" s="116">
        <v>50</v>
      </c>
    </row>
    <row r="270" spans="1:24" ht="15">
      <c r="A270" s="6"/>
      <c r="B270" s="10"/>
      <c r="C270" s="88"/>
      <c r="D270" s="25"/>
      <c r="E270" s="22"/>
      <c r="F270" s="6"/>
      <c r="G270" s="6"/>
      <c r="H270" s="74"/>
      <c r="I270" s="12"/>
      <c r="J270" s="15"/>
      <c r="K270" s="15"/>
      <c r="L270" s="15"/>
      <c r="M270" s="15"/>
      <c r="N270" s="15"/>
      <c r="P270" s="6"/>
      <c r="Q270" s="15"/>
      <c r="V270" s="15"/>
      <c r="W270" s="15"/>
      <c r="X270" s="116">
        <v>50</v>
      </c>
    </row>
    <row r="271" spans="1:24" ht="15">
      <c r="A271" s="3" t="s">
        <v>33</v>
      </c>
      <c r="B271" s="71" t="str">
        <f>"Hold " &amp; Table1[[#This Row],[Dette er for hold '# (fx 1-8 eller 1)]] &amp; " "  &amp; Table1[[#This Row],[Beskrivelse]]</f>
        <v>Hold 4-6 Se detaljer på studieportalen</v>
      </c>
      <c r="C271" s="31">
        <f>IF(Table1[[#This Row],[Navn]]&lt;&gt;"",DATE($T$7, 1, -2) - WEEKDAY(DATE($T$7, 1, 3)) +Table1[[#This Row],[Kal uge]]* 7+Table1[[#This Row],[Uge dag]]-1,"")</f>
        <v>44123</v>
      </c>
      <c r="D271" s="24">
        <v>0.33333333333333331</v>
      </c>
      <c r="E271" s="24">
        <v>0.66666666666666663</v>
      </c>
      <c r="F271" s="15"/>
      <c r="G271" s="15" t="s">
        <v>42</v>
      </c>
      <c r="H271" s="74"/>
      <c r="I271" s="17" t="s">
        <v>75</v>
      </c>
      <c r="J271" s="15"/>
      <c r="K271" s="15"/>
      <c r="L271" s="15"/>
      <c r="M271" s="15"/>
      <c r="N271" s="15"/>
      <c r="P271" s="6">
        <v>43</v>
      </c>
      <c r="Q271" s="15"/>
      <c r="R271">
        <v>1</v>
      </c>
      <c r="V271" s="15"/>
      <c r="W271" s="15"/>
      <c r="X271" s="116">
        <v>50</v>
      </c>
    </row>
    <row r="272" spans="1:24" ht="15">
      <c r="A272" s="3" t="s">
        <v>33</v>
      </c>
      <c r="B272" s="16" t="str">
        <f>"Hold " &amp; Table1[[#This Row],[Dette er for hold '# (fx 1-8 eller 1)]] &amp; " " &amp; Table1[[#This Row],[Beskrivelse]]</f>
        <v>Hold 4-6 Se detaljer på studieportalen</v>
      </c>
      <c r="C272" s="31">
        <f>IF(Table1[[#This Row],[Navn]]&lt;&gt;"",DATE($T$7, 1, -2) - WEEKDAY(DATE($T$7, 1, 3)) +Table1[[#This Row],[Kal uge]]* 7+Table1[[#This Row],[Uge dag]]-1,"")</f>
        <v>44124</v>
      </c>
      <c r="D272" s="24">
        <v>0.33333333333333331</v>
      </c>
      <c r="E272" s="24">
        <v>0.66666666666666663</v>
      </c>
      <c r="F272" s="15"/>
      <c r="G272" s="15" t="s">
        <v>42</v>
      </c>
      <c r="H272" s="74"/>
      <c r="I272" s="17" t="s">
        <v>75</v>
      </c>
      <c r="J272" s="15"/>
      <c r="K272" s="15"/>
      <c r="L272" s="15"/>
      <c r="M272" s="15"/>
      <c r="N272" s="15"/>
      <c r="P272" s="6">
        <v>43</v>
      </c>
      <c r="Q272" s="15"/>
      <c r="R272">
        <v>2</v>
      </c>
      <c r="V272" s="15"/>
      <c r="W272" s="15"/>
      <c r="X272" s="116">
        <v>50</v>
      </c>
    </row>
    <row r="273" spans="1:24" ht="15">
      <c r="A273" s="3" t="s">
        <v>33</v>
      </c>
      <c r="B273" s="16" t="str">
        <f>"Hold " &amp; Table1[[#This Row],[Dette er for hold '# (fx 1-8 eller 1)]] &amp; " " &amp; Table1[[#This Row],[Beskrivelse]]</f>
        <v>Hold 4-6 Se detaljer på studieportalen</v>
      </c>
      <c r="C273" s="31">
        <f>IF(Table1[[#This Row],[Navn]]&lt;&gt;"",DATE($T$7, 1, -2) - WEEKDAY(DATE($T$7, 1, 3)) +Table1[[#This Row],[Kal uge]]* 7+Table1[[#This Row],[Uge dag]]-1,"")</f>
        <v>44125</v>
      </c>
      <c r="D273" s="24">
        <v>0.33333333333333331</v>
      </c>
      <c r="E273" s="24">
        <v>0.625</v>
      </c>
      <c r="F273" s="15"/>
      <c r="G273" s="15" t="s">
        <v>42</v>
      </c>
      <c r="H273" s="74"/>
      <c r="I273" s="17" t="s">
        <v>75</v>
      </c>
      <c r="J273" s="15"/>
      <c r="K273" s="15"/>
      <c r="L273" s="15"/>
      <c r="M273" s="15"/>
      <c r="N273" s="15"/>
      <c r="P273" s="6">
        <v>43</v>
      </c>
      <c r="Q273" s="15"/>
      <c r="R273">
        <v>3</v>
      </c>
      <c r="V273" s="15"/>
      <c r="W273" s="15"/>
      <c r="X273" s="116">
        <v>50</v>
      </c>
    </row>
    <row r="274" spans="1:24" ht="15">
      <c r="A274" s="3" t="s">
        <v>33</v>
      </c>
      <c r="B274" s="16" t="str">
        <f>"Hold " &amp; Table1[[#This Row],[Dette er for hold '# (fx 1-8 eller 1)]] &amp; " " &amp; Table1[[#This Row],[Beskrivelse]]</f>
        <v>Hold 4-6 Se detaljer på studieportalen</v>
      </c>
      <c r="C274" s="31">
        <f>IF(Table1[[#This Row],[Navn]]&lt;&gt;"",DATE($T$7, 1, -2) - WEEKDAY(DATE($T$7, 1, 3)) +Table1[[#This Row],[Kal uge]]* 7+Table1[[#This Row],[Uge dag]]-1,"")</f>
        <v>44126</v>
      </c>
      <c r="D274" s="24">
        <v>0.33333333333333331</v>
      </c>
      <c r="E274" s="24">
        <v>0.66666666666666663</v>
      </c>
      <c r="F274" s="15"/>
      <c r="G274" s="15" t="s">
        <v>42</v>
      </c>
      <c r="H274" s="74"/>
      <c r="I274" s="17" t="s">
        <v>75</v>
      </c>
      <c r="J274" s="15"/>
      <c r="K274" s="15"/>
      <c r="L274" s="15"/>
      <c r="M274" s="15"/>
      <c r="N274" s="15"/>
      <c r="P274" s="6">
        <v>43</v>
      </c>
      <c r="Q274" s="15"/>
      <c r="R274">
        <v>4</v>
      </c>
      <c r="V274" s="15"/>
      <c r="W274" s="15"/>
      <c r="X274" s="116">
        <v>50</v>
      </c>
    </row>
    <row r="275" spans="1:24" ht="15">
      <c r="A275" s="6" t="s">
        <v>33</v>
      </c>
      <c r="B275" s="10" t="str">
        <f>"Hold " &amp; Table1[[#This Row],[Dette er for hold '# (fx 1-8 eller 1)]] &amp; " " &amp; Table1[[#This Row],[Beskrivelse]]</f>
        <v>Hold 4-6 Se detaljer på studieportalen</v>
      </c>
      <c r="C275" s="29">
        <f>IF(Table1[[#This Row],[Navn]]&lt;&gt;"",DATE($T$7, 1, -2) - WEEKDAY(DATE($T$7, 1, 3)) +Table1[[#This Row],[Kal uge]]* 7+Table1[[#This Row],[Uge dag]]-1,"")</f>
        <v>44127</v>
      </c>
      <c r="D275" s="25">
        <v>0.33333333333333331</v>
      </c>
      <c r="E275" s="24">
        <v>0.45833333333333331</v>
      </c>
      <c r="F275" s="6"/>
      <c r="G275" s="15" t="s">
        <v>42</v>
      </c>
      <c r="H275" s="74"/>
      <c r="I275" s="17" t="s">
        <v>75</v>
      </c>
      <c r="J275" s="15"/>
      <c r="K275" s="15"/>
      <c r="L275" s="15"/>
      <c r="M275" s="15"/>
      <c r="N275" s="15"/>
      <c r="P275" s="6">
        <v>43</v>
      </c>
      <c r="Q275" s="15"/>
      <c r="R275">
        <v>5</v>
      </c>
      <c r="V275" s="15"/>
      <c r="W275" s="15"/>
      <c r="X275" s="116">
        <v>50</v>
      </c>
    </row>
    <row r="276" spans="1:24" ht="15">
      <c r="A276" s="6"/>
      <c r="B276" s="10"/>
      <c r="C276" s="88"/>
      <c r="D276" s="25"/>
      <c r="E276" s="22"/>
      <c r="F276" s="6"/>
      <c r="G276" s="6"/>
      <c r="H276" s="74"/>
      <c r="I276" s="12"/>
      <c r="J276" s="15"/>
      <c r="K276" s="15"/>
      <c r="L276" s="15"/>
      <c r="M276" s="15"/>
      <c r="N276" s="15"/>
      <c r="P276" s="6"/>
      <c r="Q276" s="15"/>
      <c r="V276" s="15"/>
      <c r="W276" s="15"/>
      <c r="X276" s="116">
        <v>50</v>
      </c>
    </row>
    <row r="277" spans="1:24" ht="15">
      <c r="A277" s="6"/>
      <c r="B277" s="10"/>
      <c r="C277" s="88"/>
      <c r="D277" s="25"/>
      <c r="E277" s="22"/>
      <c r="F277" s="6"/>
      <c r="G277" s="6"/>
      <c r="H277" s="12"/>
      <c r="I277" s="12"/>
      <c r="J277" s="15"/>
      <c r="K277" s="15"/>
      <c r="L277" s="15"/>
      <c r="M277" s="15"/>
      <c r="N277" s="15"/>
      <c r="P277" s="6"/>
      <c r="Q277" s="15"/>
      <c r="V277" s="15"/>
      <c r="W277" s="15"/>
      <c r="X277" s="116">
        <v>50</v>
      </c>
    </row>
    <row r="278" spans="1:24" ht="15">
      <c r="A278" s="3" t="s">
        <v>33</v>
      </c>
      <c r="B278" s="16" t="str">
        <f>"Hold " &amp; Table1[[#This Row],[Dette er for hold '# (fx 1-8 eller 1)]] &amp; " "  &amp; Table1[[#This Row],[Beskrivelse]]</f>
        <v>Hold 1-3 Se detaljer på studieportalen</v>
      </c>
      <c r="C278" s="31">
        <f>IF(Table1[[#This Row],[Navn]]&lt;&gt;"",DATE($T$7, 1, -2) - WEEKDAY(DATE($T$7, 1, 3)) +Table1[[#This Row],[Kal uge]]* 7+Table1[[#This Row],[Uge dag]]-1,"")</f>
        <v>44144</v>
      </c>
      <c r="D278" s="24">
        <v>0.33333333333333331</v>
      </c>
      <c r="E278" s="24">
        <v>0.66666666666666663</v>
      </c>
      <c r="F278" s="15"/>
      <c r="G278" s="15" t="s">
        <v>42</v>
      </c>
      <c r="H278" s="74"/>
      <c r="I278" s="17" t="s">
        <v>73</v>
      </c>
      <c r="J278" s="15"/>
      <c r="K278" s="15"/>
      <c r="L278" s="15"/>
      <c r="M278" s="15"/>
      <c r="N278" s="15"/>
      <c r="P278" s="6">
        <v>46</v>
      </c>
      <c r="Q278" s="15"/>
      <c r="R278">
        <v>1</v>
      </c>
      <c r="V278" s="15"/>
      <c r="W278" s="15"/>
      <c r="X278" s="116">
        <v>50</v>
      </c>
    </row>
    <row r="279" spans="1:24" ht="15">
      <c r="A279" s="3" t="s">
        <v>33</v>
      </c>
      <c r="B279" s="16" t="str">
        <f>"Hold " &amp; Table1[[#This Row],[Dette er for hold '# (fx 1-8 eller 1)]] &amp; " " &amp; Table1[[#This Row],[Beskrivelse]]</f>
        <v>Hold 1-3 Se detaljer på studieportalen</v>
      </c>
      <c r="C279" s="31">
        <f>IF(Table1[[#This Row],[Navn]]&lt;&gt;"",DATE($T$7, 1, -2) - WEEKDAY(DATE($T$7, 1, 3)) +Table1[[#This Row],[Kal uge]]* 7+Table1[[#This Row],[Uge dag]]-1,"")</f>
        <v>44145</v>
      </c>
      <c r="D279" s="24">
        <v>0.33333333333333331</v>
      </c>
      <c r="E279" s="24">
        <v>0.66666666666666663</v>
      </c>
      <c r="F279" s="15"/>
      <c r="G279" s="15" t="s">
        <v>42</v>
      </c>
      <c r="H279" s="74"/>
      <c r="I279" s="17" t="s">
        <v>73</v>
      </c>
      <c r="J279" s="15"/>
      <c r="K279" s="15"/>
      <c r="L279" s="15"/>
      <c r="M279" s="15"/>
      <c r="N279" s="15"/>
      <c r="P279" s="6">
        <v>46</v>
      </c>
      <c r="Q279" s="15"/>
      <c r="R279">
        <v>2</v>
      </c>
      <c r="V279" s="15"/>
      <c r="W279" s="15"/>
      <c r="X279" s="116">
        <v>50</v>
      </c>
    </row>
    <row r="280" spans="1:24" ht="15">
      <c r="A280" s="3" t="s">
        <v>33</v>
      </c>
      <c r="B280" s="16" t="str">
        <f>"Hold " &amp; Table1[[#This Row],[Dette er for hold '# (fx 1-8 eller 1)]] &amp; " " &amp; Table1[[#This Row],[Beskrivelse]]</f>
        <v>Hold 1-3 Se detaljer på studieportalen</v>
      </c>
      <c r="C280" s="31">
        <f>IF(Table1[[#This Row],[Navn]]&lt;&gt;"",DATE($T$7, 1, -2) - WEEKDAY(DATE($T$7, 1, 3)) +Table1[[#This Row],[Kal uge]]* 7+Table1[[#This Row],[Uge dag]]-1,"")</f>
        <v>44146</v>
      </c>
      <c r="D280" s="24">
        <v>0.33333333333333331</v>
      </c>
      <c r="E280" s="24">
        <v>0.625</v>
      </c>
      <c r="F280" s="15"/>
      <c r="G280" s="15" t="s">
        <v>42</v>
      </c>
      <c r="H280" s="74"/>
      <c r="I280" s="17" t="s">
        <v>73</v>
      </c>
      <c r="J280" s="15"/>
      <c r="K280" s="15"/>
      <c r="L280" s="15"/>
      <c r="M280" s="15"/>
      <c r="N280" s="15"/>
      <c r="P280" s="6">
        <v>46</v>
      </c>
      <c r="Q280" s="15"/>
      <c r="R280">
        <v>3</v>
      </c>
      <c r="V280" s="15"/>
      <c r="W280" s="15"/>
      <c r="X280" s="116">
        <v>50</v>
      </c>
    </row>
    <row r="281" spans="1:24" ht="15">
      <c r="A281" s="3" t="s">
        <v>33</v>
      </c>
      <c r="B281" s="16" t="str">
        <f>"Hold " &amp; Table1[[#This Row],[Dette er for hold '# (fx 1-8 eller 1)]] &amp; " " &amp; Table1[[#This Row],[Beskrivelse]]</f>
        <v>Hold 1-3 Se detaljer på studieportalen</v>
      </c>
      <c r="C281" s="32">
        <f>IF(Table1[[#This Row],[Navn]]&lt;&gt;"",DATE($T$7, 1, -2) - WEEKDAY(DATE($T$7, 1, 3)) +Table1[[#This Row],[Kal uge]]* 7+Table1[[#This Row],[Uge dag]]-1,"")</f>
        <v>44147</v>
      </c>
      <c r="D281" s="26">
        <v>0.33333333333333331</v>
      </c>
      <c r="E281" s="24">
        <v>0.66666666666666663</v>
      </c>
      <c r="F281" s="15"/>
      <c r="G281" s="15" t="s">
        <v>42</v>
      </c>
      <c r="H281" s="75"/>
      <c r="I281" s="17" t="s">
        <v>73</v>
      </c>
      <c r="J281" s="15"/>
      <c r="K281" s="15"/>
      <c r="L281" s="15"/>
      <c r="M281" s="15"/>
      <c r="N281" s="15"/>
      <c r="P281" s="6">
        <v>46</v>
      </c>
      <c r="Q281" s="15"/>
      <c r="R281">
        <v>4</v>
      </c>
      <c r="V281" s="15"/>
      <c r="W281" s="15"/>
      <c r="X281" s="116">
        <v>50</v>
      </c>
    </row>
    <row r="282" spans="1:24" ht="15">
      <c r="A282" s="6" t="s">
        <v>33</v>
      </c>
      <c r="B282" s="71" t="str">
        <f>"Hold " &amp; Table1[[#This Row],[Dette er for hold '# (fx 1-8 eller 1)]] &amp; " " &amp; Table1[[#This Row],[Beskrivelse]]</f>
        <v>Hold 1-3 Se detaljer på studieportalen</v>
      </c>
      <c r="C282" s="31">
        <f>IF(Table1[[#This Row],[Navn]]&lt;&gt;"",DATE($T$7, 1, -2) - WEEKDAY(DATE($T$7, 1, 3)) +Table1[[#This Row],[Kal uge]]* 7+Table1[[#This Row],[Uge dag]]-1,"")</f>
        <v>44148</v>
      </c>
      <c r="D282" s="24">
        <v>0.33333333333333331</v>
      </c>
      <c r="E282" s="24">
        <v>0.66666666666666663</v>
      </c>
      <c r="F282" s="15"/>
      <c r="G282" s="15" t="s">
        <v>42</v>
      </c>
      <c r="H282" s="74"/>
      <c r="I282" s="17" t="s">
        <v>73</v>
      </c>
      <c r="J282" s="15"/>
      <c r="K282" s="15"/>
      <c r="L282" s="15"/>
      <c r="M282" s="15"/>
      <c r="N282" s="15"/>
      <c r="P282" s="6">
        <v>46</v>
      </c>
      <c r="Q282" s="15"/>
      <c r="R282">
        <v>5</v>
      </c>
      <c r="V282" s="15"/>
      <c r="W282" s="15"/>
      <c r="X282" s="116">
        <v>50</v>
      </c>
    </row>
    <row r="283" spans="1:24" ht="15">
      <c r="A283" s="3"/>
      <c r="B283" s="71"/>
      <c r="C283" s="31"/>
      <c r="D283" s="24"/>
      <c r="E283" s="24"/>
      <c r="F283" s="15"/>
      <c r="G283" s="15"/>
      <c r="H283" s="74"/>
      <c r="I283" s="12"/>
      <c r="J283" s="6"/>
      <c r="K283" s="6"/>
      <c r="L283" s="6"/>
      <c r="M283" s="6"/>
      <c r="N283" s="6"/>
      <c r="P283" s="6"/>
      <c r="Q283" s="6"/>
      <c r="V283" s="6"/>
      <c r="W283" s="6"/>
      <c r="X283" s="116">
        <v>50</v>
      </c>
    </row>
    <row r="284" spans="1:24" ht="15">
      <c r="A284" s="3" t="s">
        <v>33</v>
      </c>
      <c r="B284" s="16" t="str">
        <f>"Hold " &amp; Table1[[#This Row],[Dette er for hold '# (fx 1-8 eller 1)]] &amp; " "  &amp; Table1[[#This Row],[Beskrivelse]]</f>
        <v>Hold 1-3 Se detaljer på studieportalen</v>
      </c>
      <c r="C284" s="31">
        <f>IF(Table1[[#This Row],[Navn]]&lt;&gt;"",DATE($T$7, 1, -2) - WEEKDAY(DATE($T$7, 1, 3)) +Table1[[#This Row],[Kal uge]]* 7+Table1[[#This Row],[Uge dag]]-1,"")</f>
        <v>44151</v>
      </c>
      <c r="D284" s="24">
        <v>0.33333333333333331</v>
      </c>
      <c r="E284" s="24">
        <v>0.66666666666666663</v>
      </c>
      <c r="F284" s="15"/>
      <c r="G284" s="15" t="s">
        <v>42</v>
      </c>
      <c r="H284" s="74"/>
      <c r="I284" s="17" t="s">
        <v>73</v>
      </c>
      <c r="J284" s="6"/>
      <c r="K284" s="6"/>
      <c r="L284" s="6"/>
      <c r="M284" s="6"/>
      <c r="N284" s="6"/>
      <c r="P284" s="6">
        <v>47</v>
      </c>
      <c r="Q284" s="6"/>
      <c r="R284">
        <v>1</v>
      </c>
      <c r="V284" s="6"/>
      <c r="W284" s="6"/>
      <c r="X284" s="116">
        <v>50</v>
      </c>
    </row>
    <row r="285" spans="1:24" ht="15">
      <c r="A285" s="3" t="s">
        <v>33</v>
      </c>
      <c r="B285" s="16" t="str">
        <f>"Hold " &amp; Table1[[#This Row],[Dette er for hold '# (fx 1-8 eller 1)]] &amp; " " &amp; Table1[[#This Row],[Beskrivelse]]</f>
        <v>Hold 1-3 Se detaljer på studieportalen</v>
      </c>
      <c r="C285" s="31">
        <f>IF(Table1[[#This Row],[Navn]]&lt;&gt;"",DATE($T$7, 1, -2) - WEEKDAY(DATE($T$7, 1, 3)) +Table1[[#This Row],[Kal uge]]* 7+Table1[[#This Row],[Uge dag]]-1,"")</f>
        <v>44152</v>
      </c>
      <c r="D285" s="24">
        <v>0.33333333333333331</v>
      </c>
      <c r="E285" s="24">
        <v>0.66666666666666663</v>
      </c>
      <c r="F285" s="15"/>
      <c r="G285" s="15" t="s">
        <v>42</v>
      </c>
      <c r="H285" s="74"/>
      <c r="I285" s="17" t="s">
        <v>73</v>
      </c>
      <c r="J285" s="6"/>
      <c r="K285" s="6"/>
      <c r="L285" s="6"/>
      <c r="M285" s="6"/>
      <c r="N285" s="6"/>
      <c r="P285" s="6">
        <v>47</v>
      </c>
      <c r="Q285" s="6"/>
      <c r="R285">
        <v>2</v>
      </c>
      <c r="V285" s="6"/>
      <c r="W285" s="6"/>
      <c r="X285" s="116">
        <v>50</v>
      </c>
    </row>
    <row r="286" spans="1:24" ht="15">
      <c r="A286" s="3" t="s">
        <v>33</v>
      </c>
      <c r="B286" s="16" t="str">
        <f>"Hold " &amp; Table1[[#This Row],[Dette er for hold '# (fx 1-8 eller 1)]] &amp; " " &amp; Table1[[#This Row],[Beskrivelse]]</f>
        <v>Hold 1-3 Se detaljer på studieportalen</v>
      </c>
      <c r="C286" s="31">
        <f>IF(Table1[[#This Row],[Navn]]&lt;&gt;"",DATE($T$7, 1, -2) - WEEKDAY(DATE($T$7, 1, 3)) +Table1[[#This Row],[Kal uge]]* 7+Table1[[#This Row],[Uge dag]]-1,"")</f>
        <v>44153</v>
      </c>
      <c r="D286" s="24">
        <v>0.33333333333333331</v>
      </c>
      <c r="E286" s="24">
        <v>0.625</v>
      </c>
      <c r="F286" s="15"/>
      <c r="G286" s="15" t="s">
        <v>42</v>
      </c>
      <c r="H286" s="74"/>
      <c r="I286" s="17" t="s">
        <v>73</v>
      </c>
      <c r="J286" s="6"/>
      <c r="K286" s="6"/>
      <c r="L286" s="6"/>
      <c r="M286" s="6"/>
      <c r="N286" s="6"/>
      <c r="P286" s="6">
        <v>47</v>
      </c>
      <c r="Q286" s="6"/>
      <c r="R286">
        <v>3</v>
      </c>
      <c r="V286" s="6"/>
      <c r="W286" s="6"/>
      <c r="X286" s="116">
        <v>50</v>
      </c>
    </row>
    <row r="287" spans="1:24" ht="15">
      <c r="A287" s="15" t="s">
        <v>33</v>
      </c>
      <c r="B287" s="16" t="str">
        <f>"Hold " &amp; Table1[[#This Row],[Dette er for hold '# (fx 1-8 eller 1)]] &amp; " " &amp; Table1[[#This Row],[Beskrivelse]]</f>
        <v>Hold 1-3 Se detaljer på studieportalen</v>
      </c>
      <c r="C287" s="32">
        <f>IF(Table1[[#This Row],[Navn]]&lt;&gt;"",DATE($T$7, 1, -2) - WEEKDAY(DATE($T$7, 1, 3)) +Table1[[#This Row],[Kal uge]]* 7+Table1[[#This Row],[Uge dag]]-1,"")</f>
        <v>44154</v>
      </c>
      <c r="D287" s="26">
        <v>0.33333333333333331</v>
      </c>
      <c r="E287" s="24">
        <v>0.66666666666666663</v>
      </c>
      <c r="F287" s="15"/>
      <c r="G287" s="15" t="s">
        <v>42</v>
      </c>
      <c r="H287" s="74"/>
      <c r="I287" s="17" t="s">
        <v>73</v>
      </c>
      <c r="J287" s="15"/>
      <c r="K287" s="15"/>
      <c r="L287" s="15"/>
      <c r="M287" s="15"/>
      <c r="N287" s="15"/>
      <c r="P287" s="6">
        <v>47</v>
      </c>
      <c r="Q287" s="15"/>
      <c r="R287">
        <v>4</v>
      </c>
      <c r="V287" s="15"/>
      <c r="W287" s="15"/>
      <c r="X287" s="116">
        <v>50</v>
      </c>
    </row>
    <row r="288" spans="1:24" ht="15">
      <c r="A288" s="3" t="s">
        <v>33</v>
      </c>
      <c r="B288" s="71" t="str">
        <f>"Hold " &amp; Table1[[#This Row],[Dette er for hold '# (fx 1-8 eller 1)]] &amp; " " &amp; Table1[[#This Row],[Beskrivelse]]</f>
        <v>Hold 1-3 Se detaljer på studieportalen</v>
      </c>
      <c r="C288" s="31">
        <f>IF(Table1[[#This Row],[Navn]]&lt;&gt;"",DATE($T$7, 1, -2) - WEEKDAY(DATE($T$7, 1, 3)) +Table1[[#This Row],[Kal uge]]* 7+Table1[[#This Row],[Uge dag]]-1,"")</f>
        <v>44155</v>
      </c>
      <c r="D288" s="24">
        <v>0.33333333333333331</v>
      </c>
      <c r="E288" s="24">
        <v>0.66666666666666663</v>
      </c>
      <c r="F288" s="15"/>
      <c r="G288" s="15" t="s">
        <v>42</v>
      </c>
      <c r="H288" s="74"/>
      <c r="I288" s="17" t="s">
        <v>73</v>
      </c>
      <c r="J288" s="6"/>
      <c r="K288" s="6"/>
      <c r="L288" s="6"/>
      <c r="M288" s="6"/>
      <c r="N288" s="6"/>
      <c r="P288" s="6">
        <v>47</v>
      </c>
      <c r="Q288" s="6"/>
      <c r="R288">
        <v>5</v>
      </c>
      <c r="V288" s="6"/>
      <c r="W288" s="6"/>
      <c r="X288" s="116">
        <v>50</v>
      </c>
    </row>
    <row r="289" spans="1:24" ht="15">
      <c r="A289" s="3"/>
      <c r="B289" s="16"/>
      <c r="C289" s="31"/>
      <c r="D289" s="24"/>
      <c r="E289" s="24"/>
      <c r="F289" s="15"/>
      <c r="G289" s="15"/>
      <c r="H289" s="74"/>
      <c r="I289" s="17"/>
      <c r="J289" s="6"/>
      <c r="K289" s="6"/>
      <c r="L289" s="6"/>
      <c r="M289" s="6"/>
      <c r="N289" s="6"/>
      <c r="P289" s="6"/>
      <c r="Q289" s="6"/>
      <c r="V289" s="6"/>
      <c r="W289" s="6"/>
      <c r="X289" s="116">
        <v>50</v>
      </c>
    </row>
    <row r="290" spans="1:24" ht="15">
      <c r="A290" s="3" t="s">
        <v>33</v>
      </c>
      <c r="B290" s="16" t="str">
        <f>"Hold " &amp; Table1[[#This Row],[Dette er for hold '# (fx 1-8 eller 1)]] &amp; " "  &amp; Table1[[#This Row],[Beskrivelse]]</f>
        <v>Hold 1-3 Se detaljer på studieportalen</v>
      </c>
      <c r="C290" s="31">
        <f>IF(Table1[[#This Row],[Navn]]&lt;&gt;"",DATE($T$7, 1, -2) - WEEKDAY(DATE($T$7, 1, 3)) +Table1[[#This Row],[Kal uge]]* 7+Table1[[#This Row],[Uge dag]]-1,"")</f>
        <v>44158</v>
      </c>
      <c r="D290" s="24">
        <v>0.33333333333333331</v>
      </c>
      <c r="E290" s="24">
        <v>0.66666666666666663</v>
      </c>
      <c r="F290" s="15"/>
      <c r="G290" s="15" t="s">
        <v>42</v>
      </c>
      <c r="H290" s="74"/>
      <c r="I290" s="17" t="s">
        <v>73</v>
      </c>
      <c r="J290" s="6"/>
      <c r="K290" s="6"/>
      <c r="L290" s="6"/>
      <c r="M290" s="6"/>
      <c r="N290" s="6"/>
      <c r="P290" s="6">
        <v>48</v>
      </c>
      <c r="Q290" s="6"/>
      <c r="R290">
        <v>1</v>
      </c>
      <c r="V290" s="6"/>
      <c r="W290" s="6"/>
      <c r="X290" s="116">
        <v>50</v>
      </c>
    </row>
    <row r="291" spans="1:24" ht="15">
      <c r="A291" s="3" t="s">
        <v>33</v>
      </c>
      <c r="B291" s="16" t="str">
        <f>"Hold " &amp; Table1[[#This Row],[Dette er for hold '# (fx 1-8 eller 1)]] &amp; " " &amp; Table1[[#This Row],[Beskrivelse]]</f>
        <v>Hold 1-3 Se detaljer på studieportalen</v>
      </c>
      <c r="C291" s="31">
        <f>IF(Table1[[#This Row],[Navn]]&lt;&gt;"",DATE($T$7, 1, -2) - WEEKDAY(DATE($T$7, 1, 3)) +Table1[[#This Row],[Kal uge]]* 7+Table1[[#This Row],[Uge dag]]-1,"")</f>
        <v>44159</v>
      </c>
      <c r="D291" s="24">
        <v>0.33333333333333331</v>
      </c>
      <c r="E291" s="24">
        <v>0.66666666666666663</v>
      </c>
      <c r="F291" s="15"/>
      <c r="G291" s="15" t="s">
        <v>42</v>
      </c>
      <c r="H291" s="74"/>
      <c r="I291" s="17" t="s">
        <v>73</v>
      </c>
      <c r="J291" s="6"/>
      <c r="K291" s="6"/>
      <c r="L291" s="6"/>
      <c r="M291" s="6"/>
      <c r="N291" s="6"/>
      <c r="P291" s="6">
        <v>48</v>
      </c>
      <c r="Q291" s="6"/>
      <c r="R291">
        <v>2</v>
      </c>
      <c r="V291" s="6"/>
      <c r="W291" s="6"/>
      <c r="X291" s="116">
        <v>50</v>
      </c>
    </row>
    <row r="292" spans="1:24">
      <c r="A292" t="s">
        <v>33</v>
      </c>
      <c r="B292" s="2" t="str">
        <f>"Hold " &amp; Table1[[#This Row],[Dette er for hold '# (fx 1-8 eller 1)]] &amp; " " &amp; Table1[[#This Row],[Beskrivelse]]</f>
        <v>Hold 1-3 Se detaljer på studieportalen</v>
      </c>
      <c r="C292" s="32">
        <f>IF(Table1[[#This Row],[Navn]]&lt;&gt;"",DATE($T$7, 1, -2) - WEEKDAY(DATE($T$7, 1, 3)) +Table1[[#This Row],[Kal uge]]* 7+Table1[[#This Row],[Uge dag]]-1,"")</f>
        <v>44160</v>
      </c>
      <c r="D292" s="26">
        <v>0.33333333333333331</v>
      </c>
      <c r="E292" s="26">
        <v>0.625</v>
      </c>
      <c r="G292" t="s">
        <v>42</v>
      </c>
      <c r="H292" s="74"/>
      <c r="I292" s="17" t="s">
        <v>73</v>
      </c>
      <c r="P292" s="6">
        <v>48</v>
      </c>
      <c r="R292">
        <v>3</v>
      </c>
      <c r="X292" s="116">
        <v>50</v>
      </c>
    </row>
    <row r="293" spans="1:24">
      <c r="A293" t="s">
        <v>33</v>
      </c>
      <c r="B293" s="2" t="str">
        <f>"Hold " &amp; Table1[[#This Row],[Dette er for hold '# (fx 1-8 eller 1)]] &amp; " " &amp; Table1[[#This Row],[Beskrivelse]]</f>
        <v>Hold 1-3 Se detaljer på studieportalen</v>
      </c>
      <c r="C293" s="32">
        <f>IF(Table1[[#This Row],[Navn]]&lt;&gt;"",DATE($T$7, 1, -2) - WEEKDAY(DATE($T$7, 1, 3)) +Table1[[#This Row],[Kal uge]]* 7+Table1[[#This Row],[Uge dag]]-1,"")</f>
        <v>44161</v>
      </c>
      <c r="D293" s="26">
        <v>0.33333333333333331</v>
      </c>
      <c r="E293" s="26">
        <v>0.66666666666666663</v>
      </c>
      <c r="G293" t="s">
        <v>42</v>
      </c>
      <c r="H293" s="74"/>
      <c r="I293" s="17" t="s">
        <v>73</v>
      </c>
      <c r="P293" s="6">
        <v>48</v>
      </c>
      <c r="R293">
        <v>4</v>
      </c>
      <c r="X293" s="116">
        <v>50</v>
      </c>
    </row>
    <row r="294" spans="1:24">
      <c r="A294" t="s">
        <v>33</v>
      </c>
      <c r="B294" s="2" t="str">
        <f>"Hold " &amp; Table1[[#This Row],[Dette er for hold '# (fx 1-8 eller 1)]] &amp; " " &amp; Table1[[#This Row],[Beskrivelse]]</f>
        <v>Hold 1-3 Se detaljer på studieportalen</v>
      </c>
      <c r="C294" s="32">
        <f>IF(Table1[[#This Row],[Navn]]&lt;&gt;"",DATE($T$7, 1, -2) - WEEKDAY(DATE($T$7, 1, 3)) +Table1[[#This Row],[Kal uge]]* 7+Table1[[#This Row],[Uge dag]]-1,"")</f>
        <v>44162</v>
      </c>
      <c r="D294" s="26">
        <v>0.33333333333333331</v>
      </c>
      <c r="E294" s="26">
        <v>0.66666666666666663</v>
      </c>
      <c r="G294" t="s">
        <v>42</v>
      </c>
      <c r="H294" s="74"/>
      <c r="I294" s="17" t="s">
        <v>73</v>
      </c>
      <c r="P294" s="6">
        <v>48</v>
      </c>
      <c r="R294">
        <v>5</v>
      </c>
      <c r="X294" s="116">
        <v>50</v>
      </c>
    </row>
    <row r="295" spans="1:24">
      <c r="C295" s="32"/>
      <c r="D295" s="26"/>
      <c r="E295" s="26"/>
      <c r="H295" s="74"/>
      <c r="J295" s="6"/>
      <c r="X295" s="116">
        <v>50</v>
      </c>
    </row>
    <row r="296" spans="1:24">
      <c r="A296" t="s">
        <v>33</v>
      </c>
      <c r="B296" s="2" t="str">
        <f>"Hold " &amp; Table1[[#This Row],[Dette er for hold '# (fx 1-8 eller 1)]] &amp; " "  &amp; Table1[[#This Row],[Beskrivelse]]</f>
        <v>Hold 1-3 Se detaljer på studieportalen</v>
      </c>
      <c r="C296" s="32">
        <f>IF(Table1[[#This Row],[Navn]]&lt;&gt;"",DATE($T$7, 1, -2) - WEEKDAY(DATE($T$7, 1, 3)) +Table1[[#This Row],[Kal uge]]* 7+Table1[[#This Row],[Uge dag]]-1,"")</f>
        <v>44165</v>
      </c>
      <c r="D296" s="26">
        <v>0.33333333333333331</v>
      </c>
      <c r="E296" s="26">
        <v>0.66666666666666663</v>
      </c>
      <c r="G296" t="s">
        <v>42</v>
      </c>
      <c r="H296" s="74"/>
      <c r="I296" s="17" t="s">
        <v>73</v>
      </c>
      <c r="P296">
        <v>49</v>
      </c>
      <c r="R296">
        <v>1</v>
      </c>
      <c r="X296" s="116">
        <v>50</v>
      </c>
    </row>
    <row r="297" spans="1:24">
      <c r="A297" t="s">
        <v>33</v>
      </c>
      <c r="B297" s="2" t="str">
        <f>"Hold " &amp; Table1[[#This Row],[Dette er for hold '# (fx 1-8 eller 1)]] &amp; " " &amp; Table1[[#This Row],[Beskrivelse]]</f>
        <v>Hold 1-3 Se detaljer på studieportalen</v>
      </c>
      <c r="C297" s="32">
        <f>IF(Table1[[#This Row],[Navn]]&lt;&gt;"",DATE($T$7, 1, -2) - WEEKDAY(DATE($T$7, 1, 3)) +Table1[[#This Row],[Kal uge]]* 7+Table1[[#This Row],[Uge dag]]-1,"")</f>
        <v>44166</v>
      </c>
      <c r="D297" s="26">
        <v>0.33333333333333331</v>
      </c>
      <c r="E297" s="26">
        <v>0.66666666666666663</v>
      </c>
      <c r="G297" t="s">
        <v>42</v>
      </c>
      <c r="H297" s="74"/>
      <c r="I297" s="17" t="s">
        <v>73</v>
      </c>
      <c r="P297">
        <v>49</v>
      </c>
      <c r="R297">
        <v>2</v>
      </c>
      <c r="X297" s="116">
        <v>50</v>
      </c>
    </row>
    <row r="298" spans="1:24">
      <c r="A298" t="s">
        <v>33</v>
      </c>
      <c r="B298" s="2" t="str">
        <f>"Hold " &amp; Table1[[#This Row],[Dette er for hold '# (fx 1-8 eller 1)]] &amp; " " &amp; Table1[[#This Row],[Beskrivelse]]</f>
        <v>Hold 1-3 Se detaljer på studieportalen</v>
      </c>
      <c r="C298" s="32">
        <f>IF(Table1[[#This Row],[Navn]]&lt;&gt;"",DATE($T$7, 1, -2) - WEEKDAY(DATE($T$7, 1, 3)) +Table1[[#This Row],[Kal uge]]* 7+Table1[[#This Row],[Uge dag]]-1,"")</f>
        <v>44167</v>
      </c>
      <c r="D298" s="26">
        <v>0.33333333333333331</v>
      </c>
      <c r="E298" s="26">
        <v>0.625</v>
      </c>
      <c r="G298" t="s">
        <v>42</v>
      </c>
      <c r="H298" s="74"/>
      <c r="I298" s="17" t="s">
        <v>73</v>
      </c>
      <c r="P298">
        <v>49</v>
      </c>
      <c r="R298">
        <v>3</v>
      </c>
      <c r="X298" s="116">
        <v>50</v>
      </c>
    </row>
    <row r="299" spans="1:24">
      <c r="A299" t="s">
        <v>33</v>
      </c>
      <c r="B299" s="2" t="str">
        <f>"Hold " &amp; Table1[[#This Row],[Dette er for hold '# (fx 1-8 eller 1)]] &amp; " " &amp; Table1[[#This Row],[Beskrivelse]]</f>
        <v>Hold 1-3 Se detaljer på studieportalen</v>
      </c>
      <c r="C299" s="32">
        <f>IF(Table1[[#This Row],[Navn]]&lt;&gt;"",DATE($T$7, 1, -2) - WEEKDAY(DATE($T$7, 1, 3)) +Table1[[#This Row],[Kal uge]]* 7+Table1[[#This Row],[Uge dag]]-1,"")</f>
        <v>44168</v>
      </c>
      <c r="D299" s="26">
        <v>0.33333333333333331</v>
      </c>
      <c r="E299" s="26">
        <v>0.66666666666666663</v>
      </c>
      <c r="G299" t="s">
        <v>42</v>
      </c>
      <c r="H299" s="74"/>
      <c r="I299" s="17" t="s">
        <v>73</v>
      </c>
      <c r="P299">
        <v>49</v>
      </c>
      <c r="R299">
        <v>4</v>
      </c>
      <c r="X299" s="116">
        <v>50</v>
      </c>
    </row>
    <row r="300" spans="1:24">
      <c r="A300" t="s">
        <v>33</v>
      </c>
      <c r="B300" s="2" t="str">
        <f>"Hold " &amp; Table1[[#This Row],[Dette er for hold '# (fx 1-8 eller 1)]] &amp; " " &amp; Table1[[#This Row],[Beskrivelse]]</f>
        <v>Hold 1-3 Se detaljer på studieportalen</v>
      </c>
      <c r="C300" s="32">
        <f>IF(Table1[[#This Row],[Navn]]&lt;&gt;"",DATE($T$7, 1, -2) - WEEKDAY(DATE($T$7, 1, 3)) +Table1[[#This Row],[Kal uge]]* 7+Table1[[#This Row],[Uge dag]]-1,"")</f>
        <v>44169</v>
      </c>
      <c r="D300" s="26">
        <v>0.33333333333333331</v>
      </c>
      <c r="E300" s="26">
        <v>0.66666666666666663</v>
      </c>
      <c r="G300" t="s">
        <v>42</v>
      </c>
      <c r="H300" s="74"/>
      <c r="I300" s="17" t="s">
        <v>73</v>
      </c>
      <c r="P300">
        <v>49</v>
      </c>
      <c r="R300">
        <v>5</v>
      </c>
      <c r="X300" s="116">
        <v>50</v>
      </c>
    </row>
    <row r="301" spans="1:24">
      <c r="C301" s="32"/>
      <c r="D301" s="26"/>
      <c r="E301" s="26"/>
      <c r="H301" s="74"/>
      <c r="J301" s="6"/>
      <c r="X301" s="116">
        <v>50</v>
      </c>
    </row>
    <row r="302" spans="1:24" ht="15">
      <c r="A302" s="3" t="s">
        <v>33</v>
      </c>
      <c r="B302" s="2" t="str">
        <f>"Hold " &amp; Table1[[#This Row],[Dette er for hold '# (fx 1-8 eller 1)]] &amp; " " &amp; Table1[[#This Row],[Beskrivelse]]</f>
        <v>Hold 1-3 Se detaljer på studieportalen</v>
      </c>
      <c r="C302" s="32">
        <f>IF(Table1[[#This Row],[Navn]]&lt;&gt;"",DATE($T$7, 1, -2) - WEEKDAY(DATE($T$7, 1, 3)) +Table1[[#This Row],[Kal uge]]* 7+Table1[[#This Row],[Uge dag]]-1,"")</f>
        <v>44172</v>
      </c>
      <c r="D302" s="26">
        <v>0.33333333333333331</v>
      </c>
      <c r="E302" s="26">
        <v>0.66666666666666663</v>
      </c>
      <c r="G302" t="s">
        <v>42</v>
      </c>
      <c r="H302" s="74"/>
      <c r="I302" s="17" t="s">
        <v>73</v>
      </c>
      <c r="P302">
        <v>50</v>
      </c>
      <c r="R302">
        <v>1</v>
      </c>
      <c r="X302" s="116">
        <v>50</v>
      </c>
    </row>
    <row r="303" spans="1:24" ht="15">
      <c r="A303" s="3" t="s">
        <v>33</v>
      </c>
      <c r="B303" s="2" t="str">
        <f>"Hold " &amp; Table1[[#This Row],[Dette er for hold '# (fx 1-8 eller 1)]] &amp; " " &amp; Table1[[#This Row],[Beskrivelse]]</f>
        <v>Hold 1-3 Se detaljer på studieportalen</v>
      </c>
      <c r="C303" s="32">
        <f>IF(Table1[[#This Row],[Navn]]&lt;&gt;"",DATE($T$7, 1, -2) - WEEKDAY(DATE($T$7, 1, 3)) +Table1[[#This Row],[Kal uge]]* 7+Table1[[#This Row],[Uge dag]]-1,"")</f>
        <v>44173</v>
      </c>
      <c r="D303" s="26">
        <v>0.33333333333333331</v>
      </c>
      <c r="E303" s="26">
        <v>0.66666666666666663</v>
      </c>
      <c r="G303" t="s">
        <v>42</v>
      </c>
      <c r="H303" s="75"/>
      <c r="I303" s="17" t="s">
        <v>73</v>
      </c>
      <c r="P303">
        <v>50</v>
      </c>
      <c r="R303">
        <v>2</v>
      </c>
      <c r="X303" s="116">
        <v>50</v>
      </c>
    </row>
    <row r="304" spans="1:24" ht="15">
      <c r="A304" s="3" t="s">
        <v>33</v>
      </c>
      <c r="B304" s="2" t="str">
        <f>"Hold " &amp; Table1[[#This Row],[Dette er for hold '# (fx 1-8 eller 1)]] &amp; " " &amp; Table1[[#This Row],[Beskrivelse]]</f>
        <v>Hold 1-3 Se detaljer på studieportalen</v>
      </c>
      <c r="C304" s="32">
        <f>IF(Table1[[#This Row],[Navn]]&lt;&gt;"",DATE($T$7, 1, -2) - WEEKDAY(DATE($T$7, 1, 3)) +Table1[[#This Row],[Kal uge]]* 7+Table1[[#This Row],[Uge dag]]-1,"")</f>
        <v>44174</v>
      </c>
      <c r="D304" s="26">
        <v>0.33333333333333331</v>
      </c>
      <c r="E304" s="26">
        <v>0.625</v>
      </c>
      <c r="G304" t="s">
        <v>42</v>
      </c>
      <c r="H304" s="75"/>
      <c r="I304" s="17" t="s">
        <v>73</v>
      </c>
      <c r="P304">
        <v>50</v>
      </c>
      <c r="R304">
        <v>3</v>
      </c>
      <c r="X304" s="116">
        <v>50</v>
      </c>
    </row>
    <row r="305" spans="1:24" ht="15">
      <c r="A305" s="3" t="s">
        <v>33</v>
      </c>
      <c r="B305" s="2" t="str">
        <f>"Hold " &amp; Table1[[#This Row],[Dette er for hold '# (fx 1-8 eller 1)]] &amp; " " &amp; Table1[[#This Row],[Beskrivelse]]</f>
        <v>Hold 1-3 Se detaljer på studieportalen</v>
      </c>
      <c r="C305" s="32">
        <f>IF(Table1[[#This Row],[Navn]]&lt;&gt;"",DATE($T$7, 1, -2) - WEEKDAY(DATE($T$7, 1, 3)) +Table1[[#This Row],[Kal uge]]* 7+Table1[[#This Row],[Uge dag]]-1,"")</f>
        <v>44175</v>
      </c>
      <c r="D305" s="26">
        <v>0.33333333333333331</v>
      </c>
      <c r="E305" s="26">
        <v>0.66666666666666663</v>
      </c>
      <c r="G305" t="s">
        <v>42</v>
      </c>
      <c r="H305" s="75"/>
      <c r="I305" s="17" t="s">
        <v>73</v>
      </c>
      <c r="P305">
        <v>50</v>
      </c>
      <c r="R305">
        <v>4</v>
      </c>
      <c r="X305" s="116">
        <v>50</v>
      </c>
    </row>
    <row r="306" spans="1:24">
      <c r="A306" s="6" t="s">
        <v>33</v>
      </c>
      <c r="B306" s="2" t="str">
        <f>"Hold " &amp; Table1[[#This Row],[Dette er for hold '# (fx 1-8 eller 1)]] &amp; " " &amp; Table1[[#This Row],[Beskrivelse]]</f>
        <v>Hold 1-3 Se detaljer på studieportalen</v>
      </c>
      <c r="C306" s="32">
        <f>IF(Table1[[#This Row],[Navn]]&lt;&gt;"",DATE($T$7, 1, -2) - WEEKDAY(DATE($T$7, 1, 3)) +Table1[[#This Row],[Kal uge]]* 7+Table1[[#This Row],[Uge dag]]-1,"")</f>
        <v>44176</v>
      </c>
      <c r="D306" s="26">
        <v>0.33333333333333331</v>
      </c>
      <c r="E306" s="26">
        <v>0.66666666666666663</v>
      </c>
      <c r="G306" t="s">
        <v>42</v>
      </c>
      <c r="H306" s="75"/>
      <c r="I306" s="17" t="s">
        <v>73</v>
      </c>
      <c r="P306">
        <v>50</v>
      </c>
      <c r="R306">
        <v>5</v>
      </c>
      <c r="X306" s="116">
        <v>50</v>
      </c>
    </row>
    <row r="307" spans="1:24">
      <c r="C307" s="32" t="str">
        <f>IF(Table1[[#This Row],[Navn]]&lt;&gt;"",DATE($T$7, 1, -2) - WEEKDAY(DATE($T$7, 1, 3)) +Table1[[#This Row],[Kal uge]]* 7+Table1[[#This Row],[Uge dag]]-1,"")</f>
        <v/>
      </c>
      <c r="D307" s="26"/>
      <c r="E307" s="26"/>
      <c r="H307" s="74"/>
      <c r="X307" s="116">
        <v>50</v>
      </c>
    </row>
    <row r="308" spans="1:24" ht="15">
      <c r="A308" s="3" t="s">
        <v>33</v>
      </c>
      <c r="B308" s="2" t="str">
        <f>"Hold " &amp; Table1[[#This Row],[Dette er for hold '# (fx 1-8 eller 1)]] &amp; " " &amp; Table1[[#This Row],[Beskrivelse]]</f>
        <v>Hold 1-3 Se detaljer på studieportalen</v>
      </c>
      <c r="C308" s="32">
        <f>IF(Table1[[#This Row],[Navn]]&lt;&gt;"",DATE($T$7, 1, -2) - WEEKDAY(DATE($T$7, 1, 3)) +Table1[[#This Row],[Kal uge]]* 7+Table1[[#This Row],[Uge dag]]-1,"")</f>
        <v>44179</v>
      </c>
      <c r="D308" s="26">
        <v>0.33333333333333331</v>
      </c>
      <c r="E308" s="26">
        <v>0.66666666666666663</v>
      </c>
      <c r="G308" t="s">
        <v>42</v>
      </c>
      <c r="H308" s="75"/>
      <c r="I308" s="17" t="s">
        <v>73</v>
      </c>
      <c r="P308">
        <v>51</v>
      </c>
      <c r="R308">
        <v>1</v>
      </c>
      <c r="X308" s="116">
        <v>50</v>
      </c>
    </row>
    <row r="309" spans="1:24" ht="15">
      <c r="A309" s="3" t="s">
        <v>33</v>
      </c>
      <c r="B309" s="2" t="str">
        <f>"Hold " &amp; Table1[[#This Row],[Dette er for hold '# (fx 1-8 eller 1)]] &amp; " " &amp; Table1[[#This Row],[Beskrivelse]]</f>
        <v>Hold 1-3 Se detaljer på studieportalen</v>
      </c>
      <c r="C309" s="32">
        <f>IF(Table1[[#This Row],[Navn]]&lt;&gt;"",DATE($T$7, 1, -2) - WEEKDAY(DATE($T$7, 1, 3)) +Table1[[#This Row],[Kal uge]]* 7+Table1[[#This Row],[Uge dag]]-1,"")</f>
        <v>44180</v>
      </c>
      <c r="D309" s="26">
        <v>0.33333333333333331</v>
      </c>
      <c r="E309" s="26">
        <v>0.66666666666666663</v>
      </c>
      <c r="G309" t="s">
        <v>42</v>
      </c>
      <c r="H309" s="75"/>
      <c r="I309" s="17" t="s">
        <v>73</v>
      </c>
      <c r="P309">
        <v>51</v>
      </c>
      <c r="R309">
        <v>2</v>
      </c>
      <c r="X309" s="116">
        <v>50</v>
      </c>
    </row>
    <row r="310" spans="1:24" ht="15">
      <c r="A310" s="3" t="s">
        <v>33</v>
      </c>
      <c r="B310" s="2" t="str">
        <f>"Hold " &amp; Table1[[#This Row],[Dette er for hold '# (fx 1-8 eller 1)]] &amp; " " &amp; Table1[[#This Row],[Beskrivelse]]</f>
        <v>Hold 1-3 Se detaljer på studieportalen</v>
      </c>
      <c r="C310" s="32">
        <f>IF(Table1[[#This Row],[Navn]]&lt;&gt;"",DATE($T$7, 1, -2) - WEEKDAY(DATE($T$7, 1, 3)) +Table1[[#This Row],[Kal uge]]* 7+Table1[[#This Row],[Uge dag]]-1,"")</f>
        <v>44181</v>
      </c>
      <c r="D310" s="26">
        <v>0.33333333333333331</v>
      </c>
      <c r="E310" s="26">
        <v>0.625</v>
      </c>
      <c r="G310" t="s">
        <v>42</v>
      </c>
      <c r="H310" s="75"/>
      <c r="I310" s="17" t="s">
        <v>73</v>
      </c>
      <c r="P310">
        <v>51</v>
      </c>
      <c r="R310">
        <v>3</v>
      </c>
      <c r="X310" s="116">
        <v>50</v>
      </c>
    </row>
    <row r="311" spans="1:24" ht="15">
      <c r="A311" s="3" t="s">
        <v>33</v>
      </c>
      <c r="B311" s="2" t="str">
        <f>"Hold " &amp; Table1[[#This Row],[Dette er for hold '# (fx 1-8 eller 1)]] &amp; " " &amp; Table1[[#This Row],[Beskrivelse]]</f>
        <v>Hold 1-3 Se detaljer på studieportalen</v>
      </c>
      <c r="C311" s="32">
        <f>IF(Table1[[#This Row],[Navn]]&lt;&gt;"",DATE($T$7, 1, -2) - WEEKDAY(DATE($T$7, 1, 3)) +Table1[[#This Row],[Kal uge]]* 7+Table1[[#This Row],[Uge dag]]-1,"")</f>
        <v>44182</v>
      </c>
      <c r="D311" s="26">
        <v>0.33333333333333331</v>
      </c>
      <c r="E311" s="26">
        <v>0.66666666666666663</v>
      </c>
      <c r="G311" t="s">
        <v>42</v>
      </c>
      <c r="H311" s="75"/>
      <c r="I311" s="17" t="s">
        <v>73</v>
      </c>
      <c r="P311">
        <v>51</v>
      </c>
      <c r="R311">
        <v>4</v>
      </c>
      <c r="X311" s="116">
        <v>50</v>
      </c>
    </row>
    <row r="312" spans="1:24">
      <c r="A312" s="6" t="s">
        <v>33</v>
      </c>
      <c r="B312" s="2" t="str">
        <f>"Hold " &amp; Table1[[#This Row],[Dette er for hold '# (fx 1-8 eller 1)]] &amp; " " &amp; Table1[[#This Row],[Beskrivelse]]</f>
        <v>Hold 1-3 Se detaljer på studieportalen</v>
      </c>
      <c r="C312" s="32">
        <f>IF(Table1[[#This Row],[Navn]]&lt;&gt;"",DATE($T$7, 1, -2) - WEEKDAY(DATE($T$7, 1, 3)) +Table1[[#This Row],[Kal uge]]* 7+Table1[[#This Row],[Uge dag]]-1,"")</f>
        <v>44183</v>
      </c>
      <c r="D312" s="26">
        <v>0.33333333333333331</v>
      </c>
      <c r="E312" s="26">
        <v>0.66666666666666663</v>
      </c>
      <c r="G312" t="s">
        <v>42</v>
      </c>
      <c r="H312" s="75"/>
      <c r="I312" s="17" t="s">
        <v>73</v>
      </c>
      <c r="P312">
        <v>51</v>
      </c>
      <c r="R312">
        <v>5</v>
      </c>
      <c r="X312" s="116">
        <v>50</v>
      </c>
    </row>
    <row r="313" spans="1:24">
      <c r="C313" s="32" t="str">
        <f>IF(Table1[[#This Row],[Navn]]&lt;&gt;"",DATE($T$7, 1, -2) - WEEKDAY(DATE($T$7, 1, 3)) +Table1[[#This Row],[Kal uge]]* 7+Table1[[#This Row],[Uge dag]]-1,"")</f>
        <v/>
      </c>
      <c r="D313" s="26"/>
      <c r="E313" s="26"/>
      <c r="H313" s="74"/>
      <c r="X313" s="116">
        <v>50</v>
      </c>
    </row>
    <row r="314" spans="1:24" ht="15">
      <c r="A314" s="3" t="s">
        <v>33</v>
      </c>
      <c r="B314" s="2" t="str">
        <f>"Hold " &amp; Table1[[#This Row],[Dette er for hold '# (fx 1-8 eller 1)]] &amp; " " &amp; Table1[[#This Row],[Beskrivelse]]</f>
        <v>Hold 1-3 Se detaljer på studieportalen</v>
      </c>
      <c r="C314" s="32">
        <f>IF(Table1[[#This Row],[Navn]]&lt;&gt;"",DATE($T$7, 1, -2) - WEEKDAY(DATE($T$7, 1, 3)) +Table1[[#This Row],[Kal uge]]* 7+Table1[[#This Row],[Uge dag]]-1,"")</f>
        <v>44186</v>
      </c>
      <c r="D314" s="26">
        <v>0.33333333333333331</v>
      </c>
      <c r="E314" s="26">
        <v>0.66666666666666663</v>
      </c>
      <c r="G314" t="s">
        <v>42</v>
      </c>
      <c r="H314" s="75"/>
      <c r="I314" s="17" t="s">
        <v>73</v>
      </c>
      <c r="P314">
        <v>52</v>
      </c>
      <c r="R314">
        <v>1</v>
      </c>
      <c r="X314" s="116">
        <v>50</v>
      </c>
    </row>
    <row r="315" spans="1:24" ht="15">
      <c r="A315" s="3" t="s">
        <v>33</v>
      </c>
      <c r="B315" s="2" t="str">
        <f>"Hold " &amp; Table1[[#This Row],[Dette er for hold '# (fx 1-8 eller 1)]] &amp; " " &amp; Table1[[#This Row],[Beskrivelse]]</f>
        <v>Hold 1-3 Se detaljer på studieportalen</v>
      </c>
      <c r="C315" s="32">
        <f>IF(Table1[[#This Row],[Navn]]&lt;&gt;"",DATE($T$7, 1, -2) - WEEKDAY(DATE($T$7, 1, 3)) +Table1[[#This Row],[Kal uge]]* 7+Table1[[#This Row],[Uge dag]]-1,"")</f>
        <v>44187</v>
      </c>
      <c r="D315" s="26">
        <v>0.33333333333333331</v>
      </c>
      <c r="E315" s="26">
        <v>0.66666666666666663</v>
      </c>
      <c r="G315" t="s">
        <v>42</v>
      </c>
      <c r="H315" s="75"/>
      <c r="I315" s="17" t="s">
        <v>73</v>
      </c>
      <c r="P315">
        <v>52</v>
      </c>
      <c r="R315">
        <v>2</v>
      </c>
      <c r="X315" s="116">
        <v>50</v>
      </c>
    </row>
    <row r="316" spans="1:24" ht="15">
      <c r="A316" s="3" t="s">
        <v>33</v>
      </c>
      <c r="B316" s="2" t="str">
        <f>"Hold " &amp; Table1[[#This Row],[Dette er for hold '# (fx 1-8 eller 1)]] &amp; " " &amp; Table1[[#This Row],[Beskrivelse]]</f>
        <v>Hold 1-3 Se detaljer på studieportalen</v>
      </c>
      <c r="C316" s="32">
        <f>IF(Table1[[#This Row],[Navn]]&lt;&gt;"",DATE($T$7, 1, -2) - WEEKDAY(DATE($T$7, 1, 3)) +Table1[[#This Row],[Kal uge]]* 7+Table1[[#This Row],[Uge dag]]-1,"")</f>
        <v>44188</v>
      </c>
      <c r="D316" s="26">
        <v>0.33333333333333331</v>
      </c>
      <c r="E316" s="26">
        <v>0.625</v>
      </c>
      <c r="G316" t="s">
        <v>42</v>
      </c>
      <c r="H316" s="75"/>
      <c r="I316" s="17" t="s">
        <v>73</v>
      </c>
      <c r="P316">
        <v>52</v>
      </c>
      <c r="R316">
        <v>3</v>
      </c>
      <c r="X316" s="116">
        <v>50</v>
      </c>
    </row>
    <row r="317" spans="1:24" ht="15">
      <c r="A317" s="3" t="s">
        <v>33</v>
      </c>
      <c r="B317" s="2" t="str">
        <f>"Hold " &amp; Table1[[#This Row],[Dette er for hold '# (fx 1-8 eller 1)]] &amp; " " &amp; Table1[[#This Row],[Beskrivelse]]</f>
        <v>Hold 1-3 Se detaljer på studieportalen</v>
      </c>
      <c r="C317" s="32">
        <f>IF(Table1[[#This Row],[Navn]]&lt;&gt;"",DATE($T$7, 1, -2) - WEEKDAY(DATE($T$7, 1, 3)) +Table1[[#This Row],[Kal uge]]* 7+Table1[[#This Row],[Uge dag]]-1,"")</f>
        <v>44189</v>
      </c>
      <c r="D317" s="26">
        <v>0.33333333333333331</v>
      </c>
      <c r="E317" s="26">
        <v>0.66666666666666663</v>
      </c>
      <c r="G317" t="s">
        <v>42</v>
      </c>
      <c r="H317" s="75"/>
      <c r="I317" s="17" t="s">
        <v>73</v>
      </c>
      <c r="P317">
        <v>52</v>
      </c>
      <c r="R317">
        <v>4</v>
      </c>
      <c r="X317" s="116">
        <v>50</v>
      </c>
    </row>
    <row r="318" spans="1:24">
      <c r="A318" s="6" t="s">
        <v>33</v>
      </c>
      <c r="B318" s="2" t="str">
        <f>"Hold " &amp; Table1[[#This Row],[Dette er for hold '# (fx 1-8 eller 1)]] &amp; " " &amp; Table1[[#This Row],[Beskrivelse]]</f>
        <v>Hold 1-3 Se detaljer på studieportalen</v>
      </c>
      <c r="C318" s="32">
        <f>IF(Table1[[#This Row],[Navn]]&lt;&gt;"",DATE($T$7, 1, -2) - WEEKDAY(DATE($T$7, 1, 3)) +Table1[[#This Row],[Kal uge]]* 7+Table1[[#This Row],[Uge dag]]-1,"")</f>
        <v>44190</v>
      </c>
      <c r="D318" s="26">
        <v>0.33333333333333331</v>
      </c>
      <c r="E318" s="26">
        <v>0.66666666666666663</v>
      </c>
      <c r="G318" t="s">
        <v>42</v>
      </c>
      <c r="H318" s="75"/>
      <c r="I318" s="17" t="s">
        <v>73</v>
      </c>
      <c r="P318">
        <v>52</v>
      </c>
      <c r="R318">
        <v>5</v>
      </c>
      <c r="X318" s="116">
        <v>50</v>
      </c>
    </row>
    <row r="319" spans="1:24">
      <c r="C319" s="103"/>
      <c r="D319" s="26"/>
      <c r="E319" s="26"/>
      <c r="H319" s="74"/>
      <c r="X319" s="116">
        <v>50</v>
      </c>
    </row>
    <row r="320" spans="1:24" ht="15">
      <c r="A320" s="3" t="s">
        <v>33</v>
      </c>
      <c r="B320" s="2" t="str">
        <f>"Hold " &amp; Table1[[#This Row],[Dette er for hold '# (fx 1-8 eller 1)]] &amp; " " &amp; Table1[[#This Row],[Beskrivelse]]</f>
        <v>Hold 1-3 Se detaljer på studieportalen</v>
      </c>
      <c r="C320" s="32">
        <f>IF(Table1[[#This Row],[Navn]]&lt;&gt;"",DATE($T$7+1, 1, -2) - WEEKDAY(DATE($T$7+1, 1, 3)) +Table1[[#This Row],[Kal uge]]* 7+Table1[[#This Row],[Uge dag]]-1,"")</f>
        <v>44200</v>
      </c>
      <c r="D320" s="26">
        <v>0.33333333333333331</v>
      </c>
      <c r="E320" s="26">
        <v>0.66666666666666663</v>
      </c>
      <c r="G320" t="s">
        <v>42</v>
      </c>
      <c r="H320" s="75"/>
      <c r="I320" s="17" t="s">
        <v>73</v>
      </c>
      <c r="P320">
        <v>1</v>
      </c>
      <c r="R320">
        <v>1</v>
      </c>
      <c r="X320" s="116">
        <v>50</v>
      </c>
    </row>
    <row r="321" spans="1:24" ht="15">
      <c r="A321" s="3" t="s">
        <v>33</v>
      </c>
      <c r="B321" s="2" t="str">
        <f>"Hold " &amp; Table1[[#This Row],[Dette er for hold '# (fx 1-8 eller 1)]] &amp; " " &amp; Table1[[#This Row],[Beskrivelse]]</f>
        <v>Hold 1-3 Se detaljer på studieportalen</v>
      </c>
      <c r="C321" s="32">
        <f>IF(Table1[[#This Row],[Navn]]&lt;&gt;"",DATE($T$7+1, 1, -2) - WEEKDAY(DATE($T$7+1, 1, 3)) +Table1[[#This Row],[Kal uge]]* 7+Table1[[#This Row],[Uge dag]]-1,"")</f>
        <v>44201</v>
      </c>
      <c r="D321" s="26">
        <v>0.33333333333333331</v>
      </c>
      <c r="E321" s="26">
        <v>0.66666666666666663</v>
      </c>
      <c r="G321" t="s">
        <v>42</v>
      </c>
      <c r="H321" s="75"/>
      <c r="I321" s="17" t="s">
        <v>73</v>
      </c>
      <c r="P321">
        <v>1</v>
      </c>
      <c r="R321">
        <v>2</v>
      </c>
      <c r="X321" s="116">
        <v>50</v>
      </c>
    </row>
    <row r="322" spans="1:24" ht="15">
      <c r="A322" s="3" t="s">
        <v>33</v>
      </c>
      <c r="B322" s="2" t="str">
        <f>"Hold " &amp; Table1[[#This Row],[Dette er for hold '# (fx 1-8 eller 1)]] &amp; " " &amp; Table1[[#This Row],[Beskrivelse]]</f>
        <v>Hold 1-3 Se detaljer på studieportalen</v>
      </c>
      <c r="C322" s="32">
        <f>IF(Table1[[#This Row],[Navn]]&lt;&gt;"",DATE($T$7+1, 1, -2) - WEEKDAY(DATE($T$7+1, 1, 3)) +Table1[[#This Row],[Kal uge]]* 7+Table1[[#This Row],[Uge dag]]-1,"")</f>
        <v>44202</v>
      </c>
      <c r="D322" s="26">
        <v>0.33333333333333331</v>
      </c>
      <c r="E322" s="26">
        <v>0.625</v>
      </c>
      <c r="G322" t="s">
        <v>42</v>
      </c>
      <c r="H322" s="75"/>
      <c r="I322" s="17" t="s">
        <v>73</v>
      </c>
      <c r="P322">
        <v>1</v>
      </c>
      <c r="R322">
        <v>3</v>
      </c>
      <c r="X322" s="116">
        <v>50</v>
      </c>
    </row>
    <row r="323" spans="1:24" ht="15">
      <c r="A323" s="3" t="s">
        <v>33</v>
      </c>
      <c r="B323" s="2" t="str">
        <f>"Hold " &amp; Table1[[#This Row],[Dette er for hold '# (fx 1-8 eller 1)]] &amp; " " &amp; Table1[[#This Row],[Beskrivelse]]</f>
        <v>Hold 1-3 Se detaljer på studieportalen</v>
      </c>
      <c r="C323" s="32">
        <f>IF(Table1[[#This Row],[Navn]]&lt;&gt;"",DATE($T$7+1, 1, -2) - WEEKDAY(DATE($T$7+1, 1, 3)) +Table1[[#This Row],[Kal uge]]* 7+Table1[[#This Row],[Uge dag]]-1,"")</f>
        <v>44203</v>
      </c>
      <c r="D323" s="26">
        <v>0.33333333333333331</v>
      </c>
      <c r="E323" s="26">
        <v>0.66666666666666663</v>
      </c>
      <c r="G323" t="s">
        <v>42</v>
      </c>
      <c r="H323" s="75"/>
      <c r="I323" s="17" t="s">
        <v>73</v>
      </c>
      <c r="P323">
        <v>1</v>
      </c>
      <c r="R323">
        <v>4</v>
      </c>
      <c r="X323" s="116">
        <v>50</v>
      </c>
    </row>
    <row r="324" spans="1:24">
      <c r="A324" s="6" t="s">
        <v>33</v>
      </c>
      <c r="B324" s="2" t="str">
        <f>"Hold " &amp; Table1[[#This Row],[Dette er for hold '# (fx 1-8 eller 1)]] &amp; " " &amp; Table1[[#This Row],[Beskrivelse]]</f>
        <v>Hold 1-3 Se detaljer på studieportalen</v>
      </c>
      <c r="C324" s="32">
        <f>IF(Table1[[#This Row],[Navn]]&lt;&gt;"",DATE($T$7+1, 1, -2) - WEEKDAY(DATE($T$7+1, 1, 3)) +Table1[[#This Row],[Kal uge]]* 7+Table1[[#This Row],[Uge dag]]-1,"")</f>
        <v>44204</v>
      </c>
      <c r="D324" s="26">
        <v>0.33333333333333331</v>
      </c>
      <c r="E324" s="26">
        <v>0.66666666666666663</v>
      </c>
      <c r="G324" t="s">
        <v>42</v>
      </c>
      <c r="H324" s="75"/>
      <c r="I324" s="17" t="s">
        <v>73</v>
      </c>
      <c r="P324">
        <v>1</v>
      </c>
      <c r="R324">
        <v>5</v>
      </c>
      <c r="X324" s="116">
        <v>50</v>
      </c>
    </row>
    <row r="325" spans="1:24">
      <c r="C325" s="103"/>
      <c r="D325" s="26"/>
      <c r="E325" s="26"/>
      <c r="H325" s="74"/>
      <c r="X325" s="116">
        <v>50</v>
      </c>
    </row>
    <row r="326" spans="1:24">
      <c r="C326" s="103"/>
      <c r="D326" s="26"/>
      <c r="E326" s="26"/>
      <c r="G326" s="15"/>
      <c r="H326" s="12"/>
      <c r="X326" s="116">
        <v>50</v>
      </c>
    </row>
    <row r="327" spans="1:24">
      <c r="C327" s="32"/>
      <c r="D327" s="26"/>
      <c r="E327" s="26"/>
      <c r="H327" s="12"/>
      <c r="J327" s="6"/>
      <c r="P327" s="15"/>
      <c r="X327" s="116">
        <v>50</v>
      </c>
    </row>
    <row r="328" spans="1:24" ht="15">
      <c r="B328" s="70" t="s">
        <v>43</v>
      </c>
      <c r="C328" s="32"/>
      <c r="D328" s="26"/>
      <c r="E328" s="26"/>
      <c r="X328" s="116">
        <v>50</v>
      </c>
    </row>
    <row r="329" spans="1:24" ht="15">
      <c r="A329" t="s">
        <v>44</v>
      </c>
      <c r="B329" s="16" t="str">
        <f>"Hold " &amp; Table1[[#This Row],[Dette er for hold '# (fx 1-8 eller 1)]] &amp; " "  &amp; Table1[[#This Row],[Beskrivelse]]</f>
        <v>Hold 1-3 Klinik, se detaljer på studieportalen</v>
      </c>
      <c r="C329" s="31">
        <f>IF(Table1[[#This Row],[Navn]]&lt;&gt;"",DATE($T$7, 1, -2) - WEEKDAY(DATE($T$7, 1, 3)) +Table1[[#This Row],[Kal uge]]* 7+Table1[[#This Row],[Uge dag]]-1,"")</f>
        <v>44081</v>
      </c>
      <c r="D329" s="24">
        <v>0.33333333333333331</v>
      </c>
      <c r="E329" s="24">
        <v>0.66666666666666663</v>
      </c>
      <c r="F329" s="15"/>
      <c r="G329" s="15" t="s">
        <v>71</v>
      </c>
      <c r="H329" s="74"/>
      <c r="I329" s="17" t="s">
        <v>73</v>
      </c>
      <c r="J329" s="6"/>
      <c r="K329" s="6"/>
      <c r="L329" s="6"/>
      <c r="M329" s="6"/>
      <c r="N329" s="6"/>
      <c r="P329" s="6">
        <v>37</v>
      </c>
      <c r="Q329" s="6"/>
      <c r="R329">
        <v>1</v>
      </c>
      <c r="V329" s="6"/>
      <c r="W329" s="6"/>
      <c r="X329" s="116">
        <v>50</v>
      </c>
    </row>
    <row r="330" spans="1:24" ht="15">
      <c r="A330" t="s">
        <v>44</v>
      </c>
      <c r="B330" s="16" t="str">
        <f>"Hold " &amp; Table1[[#This Row],[Dette er for hold '# (fx 1-8 eller 1)]] &amp; " " &amp; Table1[[#This Row],[Beskrivelse]]</f>
        <v>Hold 1-3 Klinik, se detaljer på studieportalen</v>
      </c>
      <c r="C330" s="31">
        <f>IF(Table1[[#This Row],[Navn]]&lt;&gt;"",DATE($T$7, 1, -2) - WEEKDAY(DATE($T$7, 1, 3)) +Table1[[#This Row],[Kal uge]]* 7+Table1[[#This Row],[Uge dag]]-1,"")</f>
        <v>44082</v>
      </c>
      <c r="D330" s="24">
        <v>0.33333333333333331</v>
      </c>
      <c r="E330" s="24">
        <v>0.66666666666666663</v>
      </c>
      <c r="F330" s="15"/>
      <c r="G330" s="15" t="s">
        <v>71</v>
      </c>
      <c r="H330" s="74"/>
      <c r="I330" s="17" t="s">
        <v>73</v>
      </c>
      <c r="J330" s="6"/>
      <c r="K330" s="6"/>
      <c r="L330" s="6"/>
      <c r="M330" s="6"/>
      <c r="N330" s="6"/>
      <c r="P330" s="6">
        <v>37</v>
      </c>
      <c r="Q330" s="6"/>
      <c r="R330">
        <v>2</v>
      </c>
      <c r="V330" s="6"/>
      <c r="W330" s="6"/>
      <c r="X330" s="116">
        <v>50</v>
      </c>
    </row>
    <row r="331" spans="1:24" ht="15">
      <c r="A331" t="s">
        <v>44</v>
      </c>
      <c r="B331" s="10" t="str">
        <f>"Hold " &amp; Table1[[#This Row],[Dette er for hold '# (fx 1-8 eller 1)]] &amp; " " &amp; Table1[[#This Row],[Beskrivelse]]</f>
        <v>Hold 1-3 Klinik, se detaljer på studieportalen</v>
      </c>
      <c r="C331" s="29">
        <f>IF(Table1[[#This Row],[Navn]]&lt;&gt;"",DATE($T$7, 1, -2) - WEEKDAY(DATE($T$7, 1, 3)) +Table1[[#This Row],[Kal uge]]* 7+Table1[[#This Row],[Uge dag]]-1,"")</f>
        <v>44083</v>
      </c>
      <c r="D331" s="24">
        <v>0.33333333333333331</v>
      </c>
      <c r="E331" s="24">
        <v>0.625</v>
      </c>
      <c r="F331" s="6"/>
      <c r="G331" s="15" t="s">
        <v>71</v>
      </c>
      <c r="H331" s="74"/>
      <c r="I331" s="17" t="s">
        <v>73</v>
      </c>
      <c r="J331" s="15"/>
      <c r="K331" s="15"/>
      <c r="L331" s="15"/>
      <c r="M331" s="15"/>
      <c r="N331" s="15"/>
      <c r="P331" s="6">
        <v>37</v>
      </c>
      <c r="Q331" s="15"/>
      <c r="R331">
        <v>3</v>
      </c>
      <c r="V331" s="15"/>
      <c r="W331" s="15"/>
      <c r="X331" s="116">
        <v>50</v>
      </c>
    </row>
    <row r="332" spans="1:24" ht="15">
      <c r="A332" t="s">
        <v>44</v>
      </c>
      <c r="B332" s="71" t="str">
        <f>"Hold " &amp; Table1[[#This Row],[Dette er for hold '# (fx 1-8 eller 1)]] &amp; " " &amp; Table1[[#This Row],[Beskrivelse]]</f>
        <v>Hold 1-3 Klinik, se detaljer på studieportalen</v>
      </c>
      <c r="C332" s="31">
        <f>IF(Table1[[#This Row],[Navn]]&lt;&gt;"",DATE($T$7, 1, -2) - WEEKDAY(DATE($T$7, 1, 3)) +Table1[[#This Row],[Kal uge]]* 7+Table1[[#This Row],[Uge dag]]-1,"")</f>
        <v>44084</v>
      </c>
      <c r="D332" s="24">
        <v>0.33333333333333331</v>
      </c>
      <c r="E332" s="24">
        <v>0.66666666666666663</v>
      </c>
      <c r="F332" s="15"/>
      <c r="G332" s="15" t="s">
        <v>71</v>
      </c>
      <c r="H332" s="74"/>
      <c r="I332" s="17" t="s">
        <v>73</v>
      </c>
      <c r="J332" s="6"/>
      <c r="K332" s="6"/>
      <c r="L332" s="6"/>
      <c r="M332" s="6"/>
      <c r="N332" s="6"/>
      <c r="P332" s="6">
        <v>37</v>
      </c>
      <c r="Q332" s="6"/>
      <c r="R332">
        <v>4</v>
      </c>
      <c r="V332" s="6"/>
      <c r="W332" s="6"/>
      <c r="X332" s="116">
        <v>50</v>
      </c>
    </row>
    <row r="333" spans="1:24" ht="15">
      <c r="A333" t="s">
        <v>44</v>
      </c>
      <c r="B333" s="16" t="str">
        <f>"Hold " &amp; Table1[[#This Row],[Dette er for hold '# (fx 1-8 eller 1)]] &amp; " " &amp; Table1[[#This Row],[Beskrivelse]]</f>
        <v>Hold 1-3 Klinik, se detaljer på studieportalen</v>
      </c>
      <c r="C333" s="31">
        <f>IF(Table1[[#This Row],[Navn]]&lt;&gt;"",DATE($T$7, 1, -2) - WEEKDAY(DATE($T$7, 1, 3)) +Table1[[#This Row],[Kal uge]]* 7+Table1[[#This Row],[Uge dag]]-1,"")</f>
        <v>44085</v>
      </c>
      <c r="D333" s="24">
        <v>0.33333333333333331</v>
      </c>
      <c r="E333" s="24">
        <v>0.66666666666666663</v>
      </c>
      <c r="F333" s="15"/>
      <c r="G333" s="15" t="s">
        <v>71</v>
      </c>
      <c r="H333" s="74"/>
      <c r="I333" s="17" t="s">
        <v>73</v>
      </c>
      <c r="J333" s="6"/>
      <c r="K333" s="6"/>
      <c r="L333" s="6"/>
      <c r="M333" s="6"/>
      <c r="N333" s="6"/>
      <c r="P333" s="6">
        <v>37</v>
      </c>
      <c r="Q333" s="6"/>
      <c r="R333">
        <v>5</v>
      </c>
      <c r="V333" s="6"/>
      <c r="W333" s="6"/>
      <c r="X333" s="116">
        <v>50</v>
      </c>
    </row>
    <row r="334" spans="1:24" ht="15">
      <c r="B334" s="16"/>
      <c r="C334" s="31"/>
      <c r="D334" s="24"/>
      <c r="E334" s="24"/>
      <c r="F334" s="15"/>
      <c r="G334" s="15"/>
      <c r="H334" s="74"/>
      <c r="I334" s="17"/>
      <c r="J334" s="6"/>
      <c r="K334" s="6"/>
      <c r="L334" s="6"/>
      <c r="M334" s="6"/>
      <c r="N334" s="6"/>
      <c r="P334" s="6"/>
      <c r="Q334" s="6"/>
      <c r="V334" s="6"/>
      <c r="W334" s="6"/>
      <c r="X334" s="116">
        <v>50</v>
      </c>
    </row>
    <row r="335" spans="1:24" ht="15">
      <c r="A335" t="s">
        <v>44</v>
      </c>
      <c r="B335" s="16" t="str">
        <f>"Hold " &amp; Table1[[#This Row],[Dette er for hold '# (fx 1-8 eller 1)]] &amp; " "  &amp; Table1[[#This Row],[Beskrivelse]]</f>
        <v>Hold 1-3 Klinik, se detaljer på studieportalen</v>
      </c>
      <c r="C335" s="31">
        <f>IF(Table1[[#This Row],[Navn]]&lt;&gt;"",DATE($T$7, 1, -2) - WEEKDAY(DATE($T$7, 1, 3)) +Table1[[#This Row],[Kal uge]]* 7+Table1[[#This Row],[Uge dag]]-1,"")</f>
        <v>44088</v>
      </c>
      <c r="D335" s="24">
        <v>0.33333333333333331</v>
      </c>
      <c r="E335" s="24">
        <v>0.66666666666666663</v>
      </c>
      <c r="F335" s="15"/>
      <c r="G335" s="15" t="s">
        <v>71</v>
      </c>
      <c r="H335" s="74"/>
      <c r="I335" s="17" t="s">
        <v>73</v>
      </c>
      <c r="J335" s="6"/>
      <c r="K335" s="6"/>
      <c r="L335" s="6"/>
      <c r="M335" s="6"/>
      <c r="N335" s="6"/>
      <c r="P335" s="6">
        <v>38</v>
      </c>
      <c r="Q335" s="6"/>
      <c r="R335">
        <v>1</v>
      </c>
      <c r="V335" s="6"/>
      <c r="W335" s="6"/>
      <c r="X335" s="116">
        <v>50</v>
      </c>
    </row>
    <row r="336" spans="1:24" ht="15">
      <c r="A336" t="s">
        <v>44</v>
      </c>
      <c r="B336" s="10" t="str">
        <f>"Hold " &amp; Table1[[#This Row],[Dette er for hold '# (fx 1-8 eller 1)]] &amp; " " &amp; Table1[[#This Row],[Beskrivelse]]</f>
        <v>Hold 1-3 Klinik, se detaljer på studieportalen</v>
      </c>
      <c r="C336" s="29">
        <f>IF(Table1[[#This Row],[Navn]]&lt;&gt;"",DATE($T$7, 1, -2) - WEEKDAY(DATE($T$7, 1, 3)) +Table1[[#This Row],[Kal uge]]* 7+Table1[[#This Row],[Uge dag]]-1,"")</f>
        <v>44089</v>
      </c>
      <c r="D336" s="25">
        <v>0.33333333333333331</v>
      </c>
      <c r="E336" s="24">
        <v>0.66666666666666663</v>
      </c>
      <c r="F336" s="6"/>
      <c r="G336" s="15" t="s">
        <v>71</v>
      </c>
      <c r="H336" s="74"/>
      <c r="I336" s="17" t="s">
        <v>73</v>
      </c>
      <c r="J336" s="15"/>
      <c r="K336" s="15"/>
      <c r="L336" s="15"/>
      <c r="M336" s="15"/>
      <c r="N336" s="15"/>
      <c r="P336" s="6">
        <v>38</v>
      </c>
      <c r="Q336" s="15"/>
      <c r="R336">
        <v>2</v>
      </c>
      <c r="V336" s="15"/>
      <c r="W336" s="15"/>
      <c r="X336" s="116">
        <v>50</v>
      </c>
    </row>
    <row r="337" spans="1:24" ht="15">
      <c r="A337" t="s">
        <v>44</v>
      </c>
      <c r="B337" s="71" t="str">
        <f>"Hold " &amp; Table1[[#This Row],[Dette er for hold '# (fx 1-8 eller 1)]] &amp; " " &amp; Table1[[#This Row],[Beskrivelse]]</f>
        <v>Hold 1-3 Klinik, se detaljer på studieportalen</v>
      </c>
      <c r="C337" s="31">
        <f>IF(Table1[[#This Row],[Navn]]&lt;&gt;"",DATE($T$7, 1, -2) - WEEKDAY(DATE($T$7, 1, 3)) +Table1[[#This Row],[Kal uge]]* 7+Table1[[#This Row],[Uge dag]]-1,"")</f>
        <v>44090</v>
      </c>
      <c r="D337" s="24">
        <v>0.33333333333333331</v>
      </c>
      <c r="E337" s="24">
        <v>0.625</v>
      </c>
      <c r="F337" s="15"/>
      <c r="G337" s="15" t="s">
        <v>71</v>
      </c>
      <c r="H337" s="74"/>
      <c r="I337" s="17" t="s">
        <v>73</v>
      </c>
      <c r="J337" s="6"/>
      <c r="K337" s="6"/>
      <c r="L337" s="6"/>
      <c r="M337" s="6"/>
      <c r="N337" s="6"/>
      <c r="P337" s="6">
        <v>38</v>
      </c>
      <c r="Q337" s="6"/>
      <c r="R337">
        <v>3</v>
      </c>
      <c r="V337" s="6"/>
      <c r="W337" s="6"/>
      <c r="X337" s="116">
        <v>50</v>
      </c>
    </row>
    <row r="338" spans="1:24" ht="15">
      <c r="A338" t="s">
        <v>44</v>
      </c>
      <c r="B338" s="16" t="str">
        <f>"Hold " &amp; Table1[[#This Row],[Dette er for hold '# (fx 1-8 eller 1)]] &amp; " " &amp; Table1[[#This Row],[Beskrivelse]]</f>
        <v>Hold 1-3 Klinik, se detaljer på studieportalen</v>
      </c>
      <c r="C338" s="31">
        <f>IF(Table1[[#This Row],[Navn]]&lt;&gt;"",DATE($T$7, 1, -2) - WEEKDAY(DATE($T$7, 1, 3)) +Table1[[#This Row],[Kal uge]]* 7+Table1[[#This Row],[Uge dag]]-1,"")</f>
        <v>44091</v>
      </c>
      <c r="D338" s="24">
        <v>0.33333333333333331</v>
      </c>
      <c r="E338" s="24">
        <v>0.66666666666666663</v>
      </c>
      <c r="F338" s="15"/>
      <c r="G338" s="15" t="s">
        <v>71</v>
      </c>
      <c r="H338" s="74"/>
      <c r="I338" s="17" t="s">
        <v>73</v>
      </c>
      <c r="J338" s="6"/>
      <c r="K338" s="6"/>
      <c r="L338" s="6"/>
      <c r="M338" s="6"/>
      <c r="N338" s="6"/>
      <c r="P338" s="6">
        <v>38</v>
      </c>
      <c r="Q338" s="6"/>
      <c r="R338">
        <v>4</v>
      </c>
      <c r="V338" s="6"/>
      <c r="W338" s="6"/>
      <c r="X338" s="116">
        <v>50</v>
      </c>
    </row>
    <row r="339" spans="1:24" ht="15">
      <c r="A339" t="s">
        <v>44</v>
      </c>
      <c r="B339" s="16" t="str">
        <f>"Hold " &amp; Table1[[#This Row],[Dette er for hold '# (fx 1-8 eller 1)]] &amp; " " &amp; Table1[[#This Row],[Beskrivelse]]</f>
        <v>Hold 1-3 Klinik, se detaljer på studieportalen</v>
      </c>
      <c r="C339" s="31">
        <f>IF(Table1[[#This Row],[Navn]]&lt;&gt;"",DATE($T$7, 1, -2) - WEEKDAY(DATE($T$7, 1, 3)) +Table1[[#This Row],[Kal uge]]* 7+Table1[[#This Row],[Uge dag]]-1,"")</f>
        <v>44092</v>
      </c>
      <c r="D339" s="24">
        <v>0.33333333333333331</v>
      </c>
      <c r="E339" s="24">
        <v>0.66666666666666663</v>
      </c>
      <c r="F339" s="15"/>
      <c r="G339" s="15" t="s">
        <v>71</v>
      </c>
      <c r="H339" s="74"/>
      <c r="I339" s="17" t="s">
        <v>73</v>
      </c>
      <c r="J339" s="6"/>
      <c r="K339" s="6"/>
      <c r="L339" s="6"/>
      <c r="M339" s="6"/>
      <c r="N339" s="6"/>
      <c r="P339" s="6">
        <v>38</v>
      </c>
      <c r="Q339" s="6"/>
      <c r="R339">
        <v>5</v>
      </c>
      <c r="V339" s="6"/>
      <c r="W339" s="6"/>
      <c r="X339" s="116">
        <v>50</v>
      </c>
    </row>
    <row r="340" spans="1:24" ht="15">
      <c r="B340" s="16"/>
      <c r="C340" s="31"/>
      <c r="D340" s="24"/>
      <c r="E340" s="24"/>
      <c r="F340" s="15"/>
      <c r="G340" s="15"/>
      <c r="H340" s="74"/>
      <c r="I340" s="17"/>
      <c r="J340" s="6"/>
      <c r="K340" s="6"/>
      <c r="L340" s="6"/>
      <c r="M340" s="6"/>
      <c r="N340" s="6"/>
      <c r="P340" s="6"/>
      <c r="Q340" s="6"/>
      <c r="V340" s="6"/>
      <c r="W340" s="6"/>
      <c r="X340" s="116">
        <v>50</v>
      </c>
    </row>
    <row r="341" spans="1:24" ht="15">
      <c r="A341" t="s">
        <v>44</v>
      </c>
      <c r="B341" s="10" t="str">
        <f>"Hold " &amp; Table1[[#This Row],[Dette er for hold '# (fx 1-8 eller 1)]] &amp; " "  &amp; Table1[[#This Row],[Beskrivelse]]</f>
        <v>Hold 1-3 Klinik, se detaljer på studieportalen</v>
      </c>
      <c r="C341" s="29">
        <f>IF(Table1[[#This Row],[Navn]]&lt;&gt;"",DATE($T$7, 1, -2) - WEEKDAY(DATE($T$7, 1, 3)) +Table1[[#This Row],[Kal uge]]* 7+Table1[[#This Row],[Uge dag]]-1,"")</f>
        <v>44095</v>
      </c>
      <c r="D341" s="25">
        <v>0.33333333333333331</v>
      </c>
      <c r="E341" s="24">
        <v>0.66666666666666663</v>
      </c>
      <c r="F341" s="6"/>
      <c r="G341" s="15" t="s">
        <v>71</v>
      </c>
      <c r="H341" s="74"/>
      <c r="I341" s="17" t="s">
        <v>73</v>
      </c>
      <c r="J341" s="15"/>
      <c r="K341" s="15"/>
      <c r="L341" s="15"/>
      <c r="M341" s="15"/>
      <c r="N341" s="15"/>
      <c r="P341" s="15">
        <v>39</v>
      </c>
      <c r="Q341" s="15"/>
      <c r="R341">
        <v>1</v>
      </c>
      <c r="V341" s="15"/>
      <c r="W341" s="15"/>
      <c r="X341" s="116">
        <v>50</v>
      </c>
    </row>
    <row r="342" spans="1:24" ht="15">
      <c r="A342" t="s">
        <v>44</v>
      </c>
      <c r="B342" s="71" t="str">
        <f>"Hold " &amp; Table1[[#This Row],[Dette er for hold '# (fx 1-8 eller 1)]] &amp; " " &amp; Table1[[#This Row],[Beskrivelse]]</f>
        <v>Hold 1-3 Klinik, se detaljer på studieportalen</v>
      </c>
      <c r="C342" s="31">
        <f>IF(Table1[[#This Row],[Navn]]&lt;&gt;"",DATE($T$7, 1, -2) - WEEKDAY(DATE($T$7, 1, 3)) +Table1[[#This Row],[Kal uge]]* 7+Table1[[#This Row],[Uge dag]]-1,"")</f>
        <v>44096</v>
      </c>
      <c r="D342" s="24">
        <v>0.33333333333333331</v>
      </c>
      <c r="E342" s="24">
        <v>0.66666666666666663</v>
      </c>
      <c r="F342" s="15"/>
      <c r="G342" s="15" t="s">
        <v>71</v>
      </c>
      <c r="H342" s="74"/>
      <c r="I342" s="17" t="s">
        <v>73</v>
      </c>
      <c r="J342" s="6"/>
      <c r="K342" s="6"/>
      <c r="L342" s="6"/>
      <c r="M342" s="6"/>
      <c r="N342" s="6"/>
      <c r="P342" s="15">
        <v>39</v>
      </c>
      <c r="Q342" s="6"/>
      <c r="R342">
        <v>2</v>
      </c>
      <c r="V342" s="6"/>
      <c r="W342" s="6"/>
      <c r="X342" s="116">
        <v>50</v>
      </c>
    </row>
    <row r="343" spans="1:24" ht="15">
      <c r="A343" t="s">
        <v>44</v>
      </c>
      <c r="B343" s="16" t="str">
        <f>"Hold " &amp; Table1[[#This Row],[Dette er for hold '# (fx 1-8 eller 1)]] &amp; " " &amp; Table1[[#This Row],[Beskrivelse]]</f>
        <v>Hold 1-3 Klinik, se detaljer på studieportalen</v>
      </c>
      <c r="C343" s="31">
        <f>IF(Table1[[#This Row],[Navn]]&lt;&gt;"",DATE($T$7, 1, -2) - WEEKDAY(DATE($T$7, 1, 3)) +Table1[[#This Row],[Kal uge]]* 7+Table1[[#This Row],[Uge dag]]-1,"")</f>
        <v>44097</v>
      </c>
      <c r="D343" s="24">
        <v>0.33333333333333331</v>
      </c>
      <c r="E343" s="24">
        <v>0.625</v>
      </c>
      <c r="F343" s="15"/>
      <c r="G343" s="15" t="s">
        <v>71</v>
      </c>
      <c r="H343" s="74"/>
      <c r="I343" s="17" t="s">
        <v>73</v>
      </c>
      <c r="J343" s="6"/>
      <c r="K343" s="6"/>
      <c r="L343" s="6"/>
      <c r="M343" s="6"/>
      <c r="N343" s="6"/>
      <c r="P343" s="15">
        <v>39</v>
      </c>
      <c r="Q343" s="6"/>
      <c r="R343">
        <v>3</v>
      </c>
      <c r="V343" s="6"/>
      <c r="W343" s="6"/>
      <c r="X343" s="116">
        <v>50</v>
      </c>
    </row>
    <row r="344" spans="1:24" ht="15">
      <c r="A344" t="s">
        <v>44</v>
      </c>
      <c r="B344" s="16" t="str">
        <f>"Hold " &amp; Table1[[#This Row],[Dette er for hold '# (fx 1-8 eller 1)]] &amp; " " &amp; Table1[[#This Row],[Beskrivelse]]</f>
        <v>Hold 1-3 Klinik, se detaljer på studieportalen</v>
      </c>
      <c r="C344" s="31">
        <f>IF(Table1[[#This Row],[Navn]]&lt;&gt;"",DATE($T$7, 1, -2) - WEEKDAY(DATE($T$7, 1, 3)) +Table1[[#This Row],[Kal uge]]* 7+Table1[[#This Row],[Uge dag]]-1,"")</f>
        <v>44098</v>
      </c>
      <c r="D344" s="24">
        <v>0.33333333333333331</v>
      </c>
      <c r="E344" s="24">
        <v>0.66666666666666663</v>
      </c>
      <c r="F344" s="15"/>
      <c r="G344" s="15" t="s">
        <v>71</v>
      </c>
      <c r="H344" s="74"/>
      <c r="I344" s="17" t="s">
        <v>73</v>
      </c>
      <c r="J344" s="6"/>
      <c r="K344" s="6"/>
      <c r="L344" s="6"/>
      <c r="M344" s="6"/>
      <c r="N344" s="6"/>
      <c r="P344" s="15">
        <v>39</v>
      </c>
      <c r="Q344" s="6"/>
      <c r="R344">
        <v>4</v>
      </c>
      <c r="V344" s="6"/>
      <c r="W344" s="6"/>
      <c r="X344" s="116">
        <v>50</v>
      </c>
    </row>
    <row r="345" spans="1:24" ht="15">
      <c r="A345" t="s">
        <v>44</v>
      </c>
      <c r="B345" s="16" t="str">
        <f>"Hold " &amp; Table1[[#This Row],[Dette er for hold '# (fx 1-8 eller 1)]] &amp; " " &amp; Table1[[#This Row],[Beskrivelse]]</f>
        <v>Hold 1-3 Klinik, se detaljer på studieportalen</v>
      </c>
      <c r="C345" s="31">
        <f>IF(Table1[[#This Row],[Navn]]&lt;&gt;"",DATE($T$7, 1, -2) - WEEKDAY(DATE($T$7, 1, 3)) +Table1[[#This Row],[Kal uge]]* 7+Table1[[#This Row],[Uge dag]]-1,"")</f>
        <v>44099</v>
      </c>
      <c r="D345" s="24">
        <v>0.33333333333333331</v>
      </c>
      <c r="E345" s="24">
        <v>0.66666666666666663</v>
      </c>
      <c r="F345" s="15"/>
      <c r="G345" s="15" t="s">
        <v>71</v>
      </c>
      <c r="H345" s="74"/>
      <c r="I345" s="17" t="s">
        <v>73</v>
      </c>
      <c r="J345" s="6"/>
      <c r="K345" s="6"/>
      <c r="L345" s="6"/>
      <c r="M345" s="6"/>
      <c r="N345" s="6"/>
      <c r="P345" s="15">
        <v>39</v>
      </c>
      <c r="Q345" s="6"/>
      <c r="R345">
        <v>5</v>
      </c>
      <c r="V345" s="6"/>
      <c r="W345" s="6"/>
      <c r="X345" s="116">
        <v>50</v>
      </c>
    </row>
    <row r="346" spans="1:24" ht="15">
      <c r="B346" s="10"/>
      <c r="C346" s="29"/>
      <c r="D346" s="25"/>
      <c r="E346" s="24"/>
      <c r="F346" s="6"/>
      <c r="G346" s="6"/>
      <c r="H346" s="74"/>
      <c r="I346" s="12"/>
      <c r="J346" s="6"/>
      <c r="K346" s="15"/>
      <c r="L346" s="15"/>
      <c r="M346" s="15"/>
      <c r="N346" s="15"/>
      <c r="P346" s="15"/>
      <c r="Q346" s="15"/>
      <c r="V346" s="15"/>
      <c r="W346" s="15"/>
      <c r="X346" s="116">
        <v>50</v>
      </c>
    </row>
    <row r="347" spans="1:24" ht="15">
      <c r="A347" t="s">
        <v>44</v>
      </c>
      <c r="B347" s="71" t="str">
        <f>"Hold " &amp; Table1[[#This Row],[Dette er for hold '# (fx 1-8 eller 1)]] &amp; " "  &amp; Table1[[#This Row],[Beskrivelse]]</f>
        <v>Hold 1-3 Klinik, se detaljer på studieportalen</v>
      </c>
      <c r="C347" s="31">
        <f>IF(Table1[[#This Row],[Navn]]&lt;&gt;"",DATE($T$7, 1, -2) - WEEKDAY(DATE($T$7, 1, 3)) +Table1[[#This Row],[Kal uge]]* 7+Table1[[#This Row],[Uge dag]]-1,"")</f>
        <v>44102</v>
      </c>
      <c r="D347" s="24">
        <v>0.33333333333333331</v>
      </c>
      <c r="E347" s="24">
        <v>0.66666666666666663</v>
      </c>
      <c r="F347" s="15"/>
      <c r="G347" s="15" t="s">
        <v>71</v>
      </c>
      <c r="H347" s="74"/>
      <c r="I347" s="17" t="s">
        <v>73</v>
      </c>
      <c r="J347" s="6"/>
      <c r="K347" s="6"/>
      <c r="L347" s="6"/>
      <c r="M347" s="6"/>
      <c r="N347" s="6"/>
      <c r="P347" s="6">
        <v>40</v>
      </c>
      <c r="Q347" s="6"/>
      <c r="R347">
        <v>1</v>
      </c>
      <c r="V347" s="6"/>
      <c r="W347" s="6"/>
      <c r="X347" s="116">
        <v>50</v>
      </c>
    </row>
    <row r="348" spans="1:24" ht="15">
      <c r="A348" t="s">
        <v>44</v>
      </c>
      <c r="B348" s="16" t="str">
        <f>"Hold " &amp; Table1[[#This Row],[Dette er for hold '# (fx 1-8 eller 1)]] &amp; " " &amp; Table1[[#This Row],[Beskrivelse]]</f>
        <v>Hold 1-3 Klinik, se detaljer på studieportalen</v>
      </c>
      <c r="C348" s="31">
        <f>IF(Table1[[#This Row],[Navn]]&lt;&gt;"",DATE($T$7, 1, -2) - WEEKDAY(DATE($T$7, 1, 3)) +Table1[[#This Row],[Kal uge]]* 7+Table1[[#This Row],[Uge dag]]-1,"")</f>
        <v>44103</v>
      </c>
      <c r="D348" s="24">
        <v>0.33333333333333331</v>
      </c>
      <c r="E348" s="24">
        <v>0.66666666666666663</v>
      </c>
      <c r="F348" s="15"/>
      <c r="G348" s="15" t="s">
        <v>71</v>
      </c>
      <c r="H348" s="74"/>
      <c r="I348" s="17" t="s">
        <v>73</v>
      </c>
      <c r="J348" s="6"/>
      <c r="K348" s="6"/>
      <c r="L348" s="6"/>
      <c r="M348" s="6"/>
      <c r="N348" s="6"/>
      <c r="P348" s="6">
        <v>40</v>
      </c>
      <c r="Q348" s="6"/>
      <c r="R348">
        <v>2</v>
      </c>
      <c r="V348" s="6"/>
      <c r="W348" s="6"/>
      <c r="X348" s="116">
        <v>50</v>
      </c>
    </row>
    <row r="349" spans="1:24" ht="15">
      <c r="B349" s="16" t="str">
        <f>"Hold " &amp; Table1[[#This Row],[Dette er for hold '# (fx 1-8 eller 1)]] &amp; " " &amp; Table1[[#This Row],[Beskrivelse]]</f>
        <v>Hold 1-3 Klinik, se detaljer på studieportalen</v>
      </c>
      <c r="C349" s="31">
        <f>IF(Table1[[#This Row],[Navn]]&lt;&gt;"",DATE($T$7, 1, -2) - WEEKDAY(DATE($T$7, 1, 3)) +Table1[[#This Row],[Kal uge]]* 7+Table1[[#This Row],[Uge dag]]-1,"")</f>
        <v>44104</v>
      </c>
      <c r="D349" s="24">
        <v>0.33333333333333331</v>
      </c>
      <c r="E349" s="24">
        <v>0.625</v>
      </c>
      <c r="F349" s="15"/>
      <c r="G349" s="15" t="s">
        <v>71</v>
      </c>
      <c r="H349" s="74"/>
      <c r="I349" s="17" t="s">
        <v>73</v>
      </c>
      <c r="J349" s="6"/>
      <c r="K349" s="6"/>
      <c r="L349" s="6"/>
      <c r="M349" s="6"/>
      <c r="N349" s="6"/>
      <c r="P349" s="6">
        <v>40</v>
      </c>
      <c r="Q349" s="6"/>
      <c r="R349">
        <v>3</v>
      </c>
      <c r="V349" s="6"/>
      <c r="W349" s="6"/>
      <c r="X349" s="116">
        <v>50</v>
      </c>
    </row>
    <row r="350" spans="1:24" ht="15">
      <c r="A350" t="s">
        <v>44</v>
      </c>
      <c r="B350" s="16" t="str">
        <f>"Hold " &amp; Table1[[#This Row],[Dette er for hold '# (fx 1-8 eller 1)]] &amp; " " &amp; Table1[[#This Row],[Beskrivelse]]</f>
        <v>Hold 1-3 Klinik, se detaljer på studieportalen</v>
      </c>
      <c r="C350" s="31">
        <f>IF(Table1[[#This Row],[Navn]]&lt;&gt;"",DATE($T$7, 1, -2) - WEEKDAY(DATE($T$7, 1, 3)) +Table1[[#This Row],[Kal uge]]* 7+Table1[[#This Row],[Uge dag]]-1,"")</f>
        <v>44105</v>
      </c>
      <c r="D350" s="24">
        <v>0.33333333333333331</v>
      </c>
      <c r="E350" s="24">
        <v>0.66666666666666663</v>
      </c>
      <c r="F350" s="15"/>
      <c r="G350" s="15" t="s">
        <v>71</v>
      </c>
      <c r="H350" s="74"/>
      <c r="I350" s="17" t="s">
        <v>73</v>
      </c>
      <c r="J350" s="6"/>
      <c r="K350" s="6"/>
      <c r="L350" s="6"/>
      <c r="M350" s="6"/>
      <c r="N350" s="6"/>
      <c r="P350" s="6">
        <v>40</v>
      </c>
      <c r="Q350" s="6"/>
      <c r="R350">
        <v>4</v>
      </c>
      <c r="V350" s="6"/>
      <c r="W350" s="6"/>
      <c r="X350" s="116">
        <v>50</v>
      </c>
    </row>
    <row r="351" spans="1:24" ht="15">
      <c r="A351" t="s">
        <v>44</v>
      </c>
      <c r="B351" s="10" t="str">
        <f>"Hold " &amp; Table1[[#This Row],[Dette er for hold '# (fx 1-8 eller 1)]] &amp; " " &amp; Table1[[#This Row],[Beskrivelse]]</f>
        <v>Hold 1-3 Klinik, se detaljer på studieportalen, faglig dag</v>
      </c>
      <c r="C351" s="29">
        <f>IF(Table1[[#This Row],[Navn]]&lt;&gt;"",DATE($T$7, 1, -2) - WEEKDAY(DATE($T$7, 1, 3)) +Table1[[#This Row],[Kal uge]]* 7+Table1[[#This Row],[Uge dag]]-1,"")</f>
        <v>44106</v>
      </c>
      <c r="D351" s="25">
        <v>0.33333333333333331</v>
      </c>
      <c r="E351" s="24">
        <v>0.45833333333333331</v>
      </c>
      <c r="F351" s="6"/>
      <c r="G351" s="15" t="s">
        <v>72</v>
      </c>
      <c r="H351" s="74"/>
      <c r="I351" s="17" t="s">
        <v>73</v>
      </c>
      <c r="J351" s="15"/>
      <c r="K351" s="15"/>
      <c r="L351" s="15"/>
      <c r="M351" s="15"/>
      <c r="N351" s="15"/>
      <c r="P351" s="6">
        <v>40</v>
      </c>
      <c r="Q351" s="15"/>
      <c r="R351">
        <v>5</v>
      </c>
      <c r="V351" s="15"/>
      <c r="W351" s="15"/>
      <c r="X351" s="116">
        <v>50</v>
      </c>
    </row>
    <row r="352" spans="1:24" ht="15">
      <c r="B352" s="10"/>
      <c r="C352" s="88"/>
      <c r="D352" s="25"/>
      <c r="E352" s="22"/>
      <c r="F352" s="6"/>
      <c r="G352" s="6"/>
      <c r="H352" s="74"/>
      <c r="I352" s="12"/>
      <c r="J352" s="15"/>
      <c r="K352" s="15"/>
      <c r="L352" s="15"/>
      <c r="M352" s="15"/>
      <c r="N352" s="15"/>
      <c r="P352" s="6"/>
      <c r="Q352" s="15"/>
      <c r="V352" s="15"/>
      <c r="W352" s="15"/>
      <c r="X352" s="116">
        <v>50</v>
      </c>
    </row>
    <row r="353" spans="1:24" ht="15">
      <c r="A353" t="s">
        <v>44</v>
      </c>
      <c r="B353" s="71" t="str">
        <f>"Hold " &amp; Table1[[#This Row],[Dette er for hold '# (fx 1-8 eller 1)]] &amp; " "  &amp; Table1[[#This Row],[Beskrivelse]]</f>
        <v>Hold 1-3 Klinik, se detaljer på studieportalen</v>
      </c>
      <c r="C353" s="31">
        <f>IF(Table1[[#This Row],[Navn]]&lt;&gt;"",DATE($T$7, 1, -2) - WEEKDAY(DATE($T$7, 1, 3)) +Table1[[#This Row],[Kal uge]]* 7+Table1[[#This Row],[Uge dag]]-1,"")</f>
        <v>44109</v>
      </c>
      <c r="D353" s="24">
        <v>0.33333333333333331</v>
      </c>
      <c r="E353" s="24">
        <v>0.66666666666666663</v>
      </c>
      <c r="F353" s="15"/>
      <c r="G353" s="15" t="s">
        <v>71</v>
      </c>
      <c r="H353" s="74"/>
      <c r="I353" s="17" t="s">
        <v>73</v>
      </c>
      <c r="J353" s="15"/>
      <c r="K353" s="15"/>
      <c r="L353" s="15"/>
      <c r="M353" s="15"/>
      <c r="N353" s="15"/>
      <c r="P353" s="6">
        <v>41</v>
      </c>
      <c r="Q353" s="15"/>
      <c r="R353">
        <v>1</v>
      </c>
      <c r="V353" s="15"/>
      <c r="W353" s="15"/>
      <c r="X353" s="116">
        <v>50</v>
      </c>
    </row>
    <row r="354" spans="1:24" ht="15">
      <c r="A354" t="s">
        <v>44</v>
      </c>
      <c r="B354" s="16" t="str">
        <f>"Hold " &amp; Table1[[#This Row],[Dette er for hold '# (fx 1-8 eller 1)]] &amp; " " &amp; Table1[[#This Row],[Beskrivelse]]</f>
        <v>Hold 1-3 Klinik, se detaljer på studieportalen</v>
      </c>
      <c r="C354" s="31">
        <f>IF(Table1[[#This Row],[Navn]]&lt;&gt;"",DATE($T$7, 1, -2) - WEEKDAY(DATE($T$7, 1, 3)) +Table1[[#This Row],[Kal uge]]* 7+Table1[[#This Row],[Uge dag]]-1,"")</f>
        <v>44110</v>
      </c>
      <c r="D354" s="24">
        <v>0.33333333333333331</v>
      </c>
      <c r="E354" s="24">
        <v>0.66666666666666663</v>
      </c>
      <c r="F354" s="15"/>
      <c r="G354" s="15" t="s">
        <v>71</v>
      </c>
      <c r="H354" s="74"/>
      <c r="I354" s="17" t="s">
        <v>73</v>
      </c>
      <c r="J354" s="15"/>
      <c r="K354" s="15"/>
      <c r="L354" s="15"/>
      <c r="M354" s="15"/>
      <c r="N354" s="15"/>
      <c r="P354" s="6">
        <v>41</v>
      </c>
      <c r="Q354" s="15"/>
      <c r="R354">
        <v>2</v>
      </c>
      <c r="V354" s="15"/>
      <c r="W354" s="15"/>
      <c r="X354" s="116">
        <v>50</v>
      </c>
    </row>
    <row r="355" spans="1:24" ht="15">
      <c r="B355" s="16" t="str">
        <f>"Hold " &amp; Table1[[#This Row],[Dette er for hold '# (fx 1-8 eller 1)]] &amp; " " &amp; Table1[[#This Row],[Beskrivelse]]</f>
        <v>Hold 1-3 Klinik, se detaljer på studieportalen</v>
      </c>
      <c r="C355" s="31">
        <f>IF(Table1[[#This Row],[Navn]]&lt;&gt;"",DATE($T$7, 1, -2) - WEEKDAY(DATE($T$7, 1, 3)) +Table1[[#This Row],[Kal uge]]* 7+Table1[[#This Row],[Uge dag]]-1,"")</f>
        <v>44111</v>
      </c>
      <c r="D355" s="24">
        <v>0.33333333333333331</v>
      </c>
      <c r="E355" s="24">
        <v>0.625</v>
      </c>
      <c r="F355" s="15"/>
      <c r="G355" s="15" t="s">
        <v>71</v>
      </c>
      <c r="H355" s="74"/>
      <c r="I355" s="17" t="s">
        <v>73</v>
      </c>
      <c r="J355" s="15"/>
      <c r="K355" s="15"/>
      <c r="L355" s="15"/>
      <c r="M355" s="15"/>
      <c r="N355" s="15"/>
      <c r="P355" s="6">
        <v>41</v>
      </c>
      <c r="Q355" s="15"/>
      <c r="R355">
        <v>3</v>
      </c>
      <c r="V355" s="15"/>
      <c r="W355" s="15"/>
      <c r="X355" s="116">
        <v>50</v>
      </c>
    </row>
    <row r="356" spans="1:24" ht="15">
      <c r="A356" t="s">
        <v>44</v>
      </c>
      <c r="B356" s="16" t="str">
        <f>"Hold " &amp; Table1[[#This Row],[Dette er for hold '# (fx 1-8 eller 1)]] &amp; " " &amp; Table1[[#This Row],[Beskrivelse]]</f>
        <v>Hold 1-3 Klinik, se detaljer på studieportalen</v>
      </c>
      <c r="C356" s="31">
        <f>IF(Table1[[#This Row],[Navn]]&lt;&gt;"",DATE($T$7, 1, -2) - WEEKDAY(DATE($T$7, 1, 3)) +Table1[[#This Row],[Kal uge]]* 7+Table1[[#This Row],[Uge dag]]-1,"")</f>
        <v>44112</v>
      </c>
      <c r="D356" s="24">
        <v>0.33333333333333331</v>
      </c>
      <c r="E356" s="24">
        <v>0.66666666666666663</v>
      </c>
      <c r="F356" s="15"/>
      <c r="G356" s="15" t="s">
        <v>71</v>
      </c>
      <c r="H356" s="74"/>
      <c r="I356" s="17" t="s">
        <v>73</v>
      </c>
      <c r="J356" s="15"/>
      <c r="K356" s="15"/>
      <c r="L356" s="15"/>
      <c r="M356" s="15"/>
      <c r="N356" s="15"/>
      <c r="P356" s="6">
        <v>41</v>
      </c>
      <c r="Q356" s="15"/>
      <c r="R356">
        <v>4</v>
      </c>
      <c r="V356" s="15"/>
      <c r="W356" s="15"/>
      <c r="X356" s="116">
        <v>50</v>
      </c>
    </row>
    <row r="357" spans="1:24" ht="15">
      <c r="A357" t="s">
        <v>44</v>
      </c>
      <c r="B357" s="10" t="str">
        <f>"Hold " &amp; Table1[[#This Row],[Dette er for hold '# (fx 1-8 eller 1)]] &amp; " " &amp; Table1[[#This Row],[Beskrivelse]]</f>
        <v>Hold 1-3 Klinik, se detaljer på studieportalen</v>
      </c>
      <c r="C357" s="29">
        <f>IF(Table1[[#This Row],[Navn]]&lt;&gt;"",DATE($T$7, 1, -2) - WEEKDAY(DATE($T$7, 1, 3)) +Table1[[#This Row],[Kal uge]]* 7+Table1[[#This Row],[Uge dag]]-1,"")</f>
        <v>44113</v>
      </c>
      <c r="D357" s="25">
        <v>0.33333333333333331</v>
      </c>
      <c r="E357" s="24">
        <v>0.45833333333333331</v>
      </c>
      <c r="F357" s="6"/>
      <c r="G357" s="15" t="s">
        <v>71</v>
      </c>
      <c r="H357" s="74"/>
      <c r="I357" s="17" t="s">
        <v>73</v>
      </c>
      <c r="J357" s="15"/>
      <c r="K357" s="15"/>
      <c r="L357" s="15"/>
      <c r="M357" s="15"/>
      <c r="N357" s="15"/>
      <c r="P357" s="6">
        <v>41</v>
      </c>
      <c r="Q357" s="15"/>
      <c r="R357">
        <v>5</v>
      </c>
      <c r="V357" s="15"/>
      <c r="W357" s="15"/>
      <c r="X357" s="116">
        <v>50</v>
      </c>
    </row>
    <row r="358" spans="1:24" ht="15">
      <c r="B358" s="10"/>
      <c r="C358" s="88"/>
      <c r="D358" s="25"/>
      <c r="E358" s="22"/>
      <c r="F358" s="6"/>
      <c r="G358" s="6"/>
      <c r="H358" s="74"/>
      <c r="I358" s="12"/>
      <c r="J358" s="15"/>
      <c r="K358" s="15"/>
      <c r="L358" s="15"/>
      <c r="M358" s="15"/>
      <c r="N358" s="15"/>
      <c r="P358" s="6"/>
      <c r="Q358" s="15"/>
      <c r="V358" s="15"/>
      <c r="W358" s="15"/>
      <c r="X358" s="116">
        <v>50</v>
      </c>
    </row>
    <row r="359" spans="1:24" ht="15">
      <c r="A359" t="s">
        <v>44</v>
      </c>
      <c r="B359" s="71" t="str">
        <f>"Hold " &amp; Table1[[#This Row],[Dette er for hold '# (fx 1-8 eller 1)]] &amp; " "  &amp; Table1[[#This Row],[Beskrivelse]]</f>
        <v>Hold 1-3 Klinik, se detaljer på studieportalen</v>
      </c>
      <c r="C359" s="31">
        <f>IF(Table1[[#This Row],[Navn]]&lt;&gt;"",DATE($T$7, 1, -2) - WEEKDAY(DATE($T$7, 1, 3)) +Table1[[#This Row],[Kal uge]]* 7+Table1[[#This Row],[Uge dag]]-1,"")</f>
        <v>44116</v>
      </c>
      <c r="D359" s="24">
        <v>0.33333333333333331</v>
      </c>
      <c r="E359" s="24">
        <v>0.66666666666666663</v>
      </c>
      <c r="F359" s="15"/>
      <c r="G359" s="15" t="s">
        <v>71</v>
      </c>
      <c r="H359" s="74"/>
      <c r="I359" s="17" t="s">
        <v>73</v>
      </c>
      <c r="J359" s="15"/>
      <c r="K359" s="15"/>
      <c r="L359" s="15"/>
      <c r="M359" s="15"/>
      <c r="N359" s="15"/>
      <c r="P359" s="6">
        <v>42</v>
      </c>
      <c r="Q359" s="15"/>
      <c r="R359">
        <v>1</v>
      </c>
      <c r="V359" s="15"/>
      <c r="W359" s="15"/>
      <c r="X359" s="116">
        <v>50</v>
      </c>
    </row>
    <row r="360" spans="1:24" ht="15">
      <c r="A360" t="s">
        <v>44</v>
      </c>
      <c r="B360" s="16" t="str">
        <f>"Hold " &amp; Table1[[#This Row],[Dette er for hold '# (fx 1-8 eller 1)]] &amp; " " &amp; Table1[[#This Row],[Beskrivelse]]</f>
        <v>Hold 1-3 Klinik, se detaljer på studieportalen</v>
      </c>
      <c r="C360" s="31">
        <f>IF(Table1[[#This Row],[Navn]]&lt;&gt;"",DATE($T$7, 1, -2) - WEEKDAY(DATE($T$7, 1, 3)) +Table1[[#This Row],[Kal uge]]* 7+Table1[[#This Row],[Uge dag]]-1,"")</f>
        <v>44117</v>
      </c>
      <c r="D360" s="24">
        <v>0.33333333333333331</v>
      </c>
      <c r="E360" s="24">
        <v>0.66666666666666663</v>
      </c>
      <c r="F360" s="15"/>
      <c r="G360" s="15" t="s">
        <v>71</v>
      </c>
      <c r="H360" s="74"/>
      <c r="I360" s="17" t="s">
        <v>73</v>
      </c>
      <c r="J360" s="15"/>
      <c r="K360" s="15"/>
      <c r="L360" s="15"/>
      <c r="M360" s="15"/>
      <c r="N360" s="15"/>
      <c r="P360" s="6">
        <v>42</v>
      </c>
      <c r="Q360" s="15"/>
      <c r="R360">
        <v>2</v>
      </c>
      <c r="V360" s="15"/>
      <c r="W360" s="15"/>
      <c r="X360" s="116">
        <v>50</v>
      </c>
    </row>
    <row r="361" spans="1:24" ht="15">
      <c r="B361" s="16" t="str">
        <f>"Hold " &amp; Table1[[#This Row],[Dette er for hold '# (fx 1-8 eller 1)]] &amp; " " &amp; Table1[[#This Row],[Beskrivelse]]</f>
        <v>Hold 1-3 Klinik, se detaljer på studieportalen</v>
      </c>
      <c r="C361" s="31">
        <f>IF(Table1[[#This Row],[Navn]]&lt;&gt;"",DATE($T$7, 1, -2) - WEEKDAY(DATE($T$7, 1, 3)) +Table1[[#This Row],[Kal uge]]* 7+Table1[[#This Row],[Uge dag]]-1,"")</f>
        <v>44118</v>
      </c>
      <c r="D361" s="24">
        <v>0.33333333333333331</v>
      </c>
      <c r="E361" s="24">
        <v>0.625</v>
      </c>
      <c r="F361" s="15"/>
      <c r="G361" s="15" t="s">
        <v>71</v>
      </c>
      <c r="H361" s="74"/>
      <c r="I361" s="17" t="s">
        <v>73</v>
      </c>
      <c r="J361" s="15"/>
      <c r="K361" s="15"/>
      <c r="L361" s="15"/>
      <c r="M361" s="15"/>
      <c r="N361" s="15"/>
      <c r="P361" s="6">
        <v>42</v>
      </c>
      <c r="Q361" s="15"/>
      <c r="R361">
        <v>3</v>
      </c>
      <c r="V361" s="15"/>
      <c r="W361" s="15"/>
      <c r="X361" s="116">
        <v>50</v>
      </c>
    </row>
    <row r="362" spans="1:24" ht="15">
      <c r="A362" t="s">
        <v>44</v>
      </c>
      <c r="B362" s="16" t="str">
        <f>"Hold " &amp; Table1[[#This Row],[Dette er for hold '# (fx 1-8 eller 1)]] &amp; " " &amp; Table1[[#This Row],[Beskrivelse]]</f>
        <v>Hold 1-3 Klinik, se detaljer på studieportalen</v>
      </c>
      <c r="C362" s="31">
        <f>IF(Table1[[#This Row],[Navn]]&lt;&gt;"",DATE($T$7, 1, -2) - WEEKDAY(DATE($T$7, 1, 3)) +Table1[[#This Row],[Kal uge]]* 7+Table1[[#This Row],[Uge dag]]-1,"")</f>
        <v>44119</v>
      </c>
      <c r="D362" s="24">
        <v>0.33333333333333331</v>
      </c>
      <c r="E362" s="24">
        <v>0.66666666666666663</v>
      </c>
      <c r="F362" s="15"/>
      <c r="G362" s="15" t="s">
        <v>71</v>
      </c>
      <c r="H362" s="74"/>
      <c r="I362" s="17" t="s">
        <v>73</v>
      </c>
      <c r="J362" s="15"/>
      <c r="K362" s="15"/>
      <c r="L362" s="15"/>
      <c r="M362" s="15"/>
      <c r="N362" s="15"/>
      <c r="P362" s="6">
        <v>42</v>
      </c>
      <c r="Q362" s="15"/>
      <c r="R362">
        <v>4</v>
      </c>
      <c r="V362" s="15"/>
      <c r="W362" s="15"/>
      <c r="X362" s="116">
        <v>50</v>
      </c>
    </row>
    <row r="363" spans="1:24" ht="15">
      <c r="A363" t="s">
        <v>44</v>
      </c>
      <c r="B363" s="10" t="str">
        <f>"Hold " &amp; Table1[[#This Row],[Dette er for hold '# (fx 1-8 eller 1)]] &amp; " " &amp; Table1[[#This Row],[Beskrivelse]]</f>
        <v>Hold 1-3 Klinik, se detaljer på studieportalen</v>
      </c>
      <c r="C363" s="29">
        <f>IF(Table1[[#This Row],[Navn]]&lt;&gt;"",DATE($T$7, 1, -2) - WEEKDAY(DATE($T$7, 1, 3)) +Table1[[#This Row],[Kal uge]]* 7+Table1[[#This Row],[Uge dag]]-1,"")</f>
        <v>44120</v>
      </c>
      <c r="D363" s="25">
        <v>0.33333333333333331</v>
      </c>
      <c r="E363" s="24">
        <v>0.45833333333333331</v>
      </c>
      <c r="F363" s="6"/>
      <c r="G363" s="15" t="s">
        <v>71</v>
      </c>
      <c r="H363" s="74"/>
      <c r="I363" s="17" t="s">
        <v>73</v>
      </c>
      <c r="J363" s="15"/>
      <c r="K363" s="15"/>
      <c r="L363" s="15"/>
      <c r="M363" s="15"/>
      <c r="N363" s="15"/>
      <c r="P363" s="6">
        <v>42</v>
      </c>
      <c r="Q363" s="15"/>
      <c r="R363">
        <v>5</v>
      </c>
      <c r="V363" s="15"/>
      <c r="W363" s="15"/>
      <c r="X363" s="116">
        <v>50</v>
      </c>
    </row>
    <row r="364" spans="1:24" ht="15">
      <c r="B364" s="10"/>
      <c r="C364" s="88"/>
      <c r="D364" s="25"/>
      <c r="E364" s="22"/>
      <c r="F364" s="6"/>
      <c r="G364" s="6"/>
      <c r="H364" s="74"/>
      <c r="I364" s="12"/>
      <c r="J364" s="15"/>
      <c r="K364" s="15"/>
      <c r="L364" s="15"/>
      <c r="M364" s="15"/>
      <c r="N364" s="15"/>
      <c r="P364" s="6"/>
      <c r="Q364" s="15"/>
      <c r="V364" s="15"/>
      <c r="W364" s="15"/>
      <c r="X364" s="116">
        <v>50</v>
      </c>
    </row>
    <row r="365" spans="1:24" ht="15">
      <c r="A365" t="s">
        <v>44</v>
      </c>
      <c r="B365" s="71" t="str">
        <f>"Hold " &amp; Table1[[#This Row],[Dette er for hold '# (fx 1-8 eller 1)]] &amp; " "  &amp; Table1[[#This Row],[Beskrivelse]]</f>
        <v>Hold 1-3 Klinik, se detaljer på studieportalen</v>
      </c>
      <c r="C365" s="31">
        <f>IF(Table1[[#This Row],[Navn]]&lt;&gt;"",DATE($T$7, 1, -2) - WEEKDAY(DATE($T$7, 1, 3)) +Table1[[#This Row],[Kal uge]]* 7+Table1[[#This Row],[Uge dag]]-1,"")</f>
        <v>44123</v>
      </c>
      <c r="D365" s="24">
        <v>0.33333333333333331</v>
      </c>
      <c r="E365" s="24">
        <v>0.66666666666666663</v>
      </c>
      <c r="F365" s="15"/>
      <c r="G365" s="15" t="s">
        <v>71</v>
      </c>
      <c r="H365" s="74"/>
      <c r="I365" s="17" t="s">
        <v>73</v>
      </c>
      <c r="J365" s="15"/>
      <c r="K365" s="15"/>
      <c r="L365" s="15"/>
      <c r="M365" s="15"/>
      <c r="N365" s="15"/>
      <c r="P365" s="6">
        <v>43</v>
      </c>
      <c r="Q365" s="15"/>
      <c r="R365">
        <v>1</v>
      </c>
      <c r="V365" s="15"/>
      <c r="W365" s="15"/>
      <c r="X365" s="116">
        <v>50</v>
      </c>
    </row>
    <row r="366" spans="1:24" ht="15">
      <c r="A366" t="s">
        <v>44</v>
      </c>
      <c r="B366" s="16" t="str">
        <f>"Hold " &amp; Table1[[#This Row],[Dette er for hold '# (fx 1-8 eller 1)]] &amp; " " &amp; Table1[[#This Row],[Beskrivelse]]</f>
        <v>Hold 1-3 Klinik, se detaljer på studieportalen</v>
      </c>
      <c r="C366" s="31">
        <f>IF(Table1[[#This Row],[Navn]]&lt;&gt;"",DATE($T$7, 1, -2) - WEEKDAY(DATE($T$7, 1, 3)) +Table1[[#This Row],[Kal uge]]* 7+Table1[[#This Row],[Uge dag]]-1,"")</f>
        <v>44124</v>
      </c>
      <c r="D366" s="24">
        <v>0.33333333333333331</v>
      </c>
      <c r="E366" s="24">
        <v>0.66666666666666663</v>
      </c>
      <c r="F366" s="15"/>
      <c r="G366" s="15" t="s">
        <v>71</v>
      </c>
      <c r="H366" s="74"/>
      <c r="I366" s="17" t="s">
        <v>73</v>
      </c>
      <c r="J366" s="15"/>
      <c r="K366" s="15"/>
      <c r="L366" s="15"/>
      <c r="M366" s="15"/>
      <c r="N366" s="15"/>
      <c r="P366" s="6">
        <v>43</v>
      </c>
      <c r="Q366" s="15"/>
      <c r="R366">
        <v>2</v>
      </c>
      <c r="V366" s="15"/>
      <c r="W366" s="15"/>
      <c r="X366" s="116">
        <v>50</v>
      </c>
    </row>
    <row r="367" spans="1:24" ht="15">
      <c r="B367" s="16" t="str">
        <f>"Hold " &amp; Table1[[#This Row],[Dette er for hold '# (fx 1-8 eller 1)]] &amp; " " &amp; Table1[[#This Row],[Beskrivelse]]</f>
        <v>Hold 1-3 Klinik, se detaljer på studieportalen</v>
      </c>
      <c r="C367" s="31">
        <f>IF(Table1[[#This Row],[Navn]]&lt;&gt;"",DATE($T$7, 1, -2) - WEEKDAY(DATE($T$7, 1, 3)) +Table1[[#This Row],[Kal uge]]* 7+Table1[[#This Row],[Uge dag]]-1,"")</f>
        <v>44125</v>
      </c>
      <c r="D367" s="24">
        <v>0.33333333333333331</v>
      </c>
      <c r="E367" s="24">
        <v>0.625</v>
      </c>
      <c r="F367" s="15"/>
      <c r="G367" s="15" t="s">
        <v>71</v>
      </c>
      <c r="H367" s="74"/>
      <c r="I367" s="17" t="s">
        <v>73</v>
      </c>
      <c r="J367" s="15"/>
      <c r="K367" s="15"/>
      <c r="L367" s="15"/>
      <c r="M367" s="15"/>
      <c r="N367" s="15"/>
      <c r="P367" s="6">
        <v>43</v>
      </c>
      <c r="Q367" s="15"/>
      <c r="R367">
        <v>3</v>
      </c>
      <c r="V367" s="15"/>
      <c r="W367" s="15"/>
      <c r="X367" s="116">
        <v>50</v>
      </c>
    </row>
    <row r="368" spans="1:24" ht="15">
      <c r="A368" t="s">
        <v>44</v>
      </c>
      <c r="B368" s="16" t="str">
        <f>"Hold " &amp; Table1[[#This Row],[Dette er for hold '# (fx 1-8 eller 1)]] &amp; " " &amp; Table1[[#This Row],[Beskrivelse]]</f>
        <v>Hold 1-3 Klinik, se detaljer på studieportalen</v>
      </c>
      <c r="C368" s="31">
        <f>IF(Table1[[#This Row],[Navn]]&lt;&gt;"",DATE($T$7, 1, -2) - WEEKDAY(DATE($T$7, 1, 3)) +Table1[[#This Row],[Kal uge]]* 7+Table1[[#This Row],[Uge dag]]-1,"")</f>
        <v>44126</v>
      </c>
      <c r="D368" s="24">
        <v>0.33333333333333331</v>
      </c>
      <c r="E368" s="24">
        <v>0.66666666666666663</v>
      </c>
      <c r="F368" s="15"/>
      <c r="G368" s="15" t="s">
        <v>71</v>
      </c>
      <c r="H368" s="74"/>
      <c r="I368" s="17" t="s">
        <v>73</v>
      </c>
      <c r="J368" s="15"/>
      <c r="K368" s="15"/>
      <c r="L368" s="15"/>
      <c r="M368" s="15"/>
      <c r="N368" s="15"/>
      <c r="P368" s="6">
        <v>43</v>
      </c>
      <c r="Q368" s="15"/>
      <c r="R368">
        <v>4</v>
      </c>
      <c r="V368" s="15"/>
      <c r="W368" s="15"/>
      <c r="X368" s="116">
        <v>50</v>
      </c>
    </row>
    <row r="369" spans="1:24" ht="15">
      <c r="A369" t="s">
        <v>44</v>
      </c>
      <c r="B369" s="10" t="str">
        <f>"Hold " &amp; Table1[[#This Row],[Dette er for hold '# (fx 1-8 eller 1)]] &amp; " " &amp; Table1[[#This Row],[Beskrivelse]]</f>
        <v>Hold 1-3 Klinik, se detaljer på studieportalen</v>
      </c>
      <c r="C369" s="29">
        <f>IF(Table1[[#This Row],[Navn]]&lt;&gt;"",DATE($T$7, 1, -2) - WEEKDAY(DATE($T$7, 1, 3)) +Table1[[#This Row],[Kal uge]]* 7+Table1[[#This Row],[Uge dag]]-1,"")</f>
        <v>44127</v>
      </c>
      <c r="D369" s="25">
        <v>0.33333333333333331</v>
      </c>
      <c r="E369" s="24">
        <v>0.45833333333333331</v>
      </c>
      <c r="F369" s="6"/>
      <c r="G369" s="15" t="s">
        <v>71</v>
      </c>
      <c r="H369" s="74"/>
      <c r="I369" s="17" t="s">
        <v>73</v>
      </c>
      <c r="J369" s="15"/>
      <c r="K369" s="15"/>
      <c r="L369" s="15"/>
      <c r="M369" s="15"/>
      <c r="N369" s="15"/>
      <c r="P369" s="6">
        <v>43</v>
      </c>
      <c r="Q369" s="15"/>
      <c r="R369">
        <v>5</v>
      </c>
      <c r="V369" s="15"/>
      <c r="W369" s="15"/>
      <c r="X369" s="116">
        <v>50</v>
      </c>
    </row>
    <row r="370" spans="1:24" ht="15">
      <c r="B370" s="10"/>
      <c r="C370" s="88"/>
      <c r="D370" s="25"/>
      <c r="E370" s="22"/>
      <c r="F370" s="6"/>
      <c r="G370" s="6"/>
      <c r="H370" s="74"/>
      <c r="I370" s="12"/>
      <c r="J370" s="15"/>
      <c r="K370" s="15"/>
      <c r="L370" s="15"/>
      <c r="M370" s="15"/>
      <c r="N370" s="15"/>
      <c r="P370" s="6"/>
      <c r="Q370" s="15"/>
      <c r="V370" s="15"/>
      <c r="W370" s="15"/>
      <c r="X370" s="116">
        <v>50</v>
      </c>
    </row>
    <row r="371" spans="1:24" ht="15">
      <c r="A371" t="s">
        <v>44</v>
      </c>
      <c r="B371" s="71" t="str">
        <f>"Hold " &amp; Table1[[#This Row],[Dette er for hold '# (fx 1-8 eller 1)]] &amp; " "  &amp; Table1[[#This Row],[Beskrivelse]]</f>
        <v>Hold 1-3 Klinik, se detaljer på studieportalen</v>
      </c>
      <c r="C371" s="31">
        <f>IF(Table1[[#This Row],[Navn]]&lt;&gt;"",DATE($T$7, 1, -2) - WEEKDAY(DATE($T$7, 1, 3)) +Table1[[#This Row],[Kal uge]]* 7+Table1[[#This Row],[Uge dag]]-1,"")</f>
        <v>44130</v>
      </c>
      <c r="D371" s="24">
        <v>0.33333333333333331</v>
      </c>
      <c r="E371" s="24">
        <v>0.66666666666666663</v>
      </c>
      <c r="F371" s="15"/>
      <c r="G371" s="15" t="s">
        <v>71</v>
      </c>
      <c r="H371" s="74"/>
      <c r="I371" s="17" t="s">
        <v>73</v>
      </c>
      <c r="J371" s="15"/>
      <c r="K371" s="15"/>
      <c r="L371" s="15"/>
      <c r="M371" s="15"/>
      <c r="N371" s="15"/>
      <c r="P371" s="6">
        <v>44</v>
      </c>
      <c r="Q371" s="15"/>
      <c r="R371">
        <v>1</v>
      </c>
      <c r="V371" s="15"/>
      <c r="W371" s="15"/>
      <c r="X371" s="116">
        <v>50</v>
      </c>
    </row>
    <row r="372" spans="1:24" ht="15">
      <c r="A372" t="s">
        <v>44</v>
      </c>
      <c r="B372" s="16" t="str">
        <f>"Hold " &amp; Table1[[#This Row],[Dette er for hold '# (fx 1-8 eller 1)]] &amp; " " &amp; Table1[[#This Row],[Beskrivelse]]</f>
        <v>Hold 1-3 Klinik, se detaljer på studieportalen</v>
      </c>
      <c r="C372" s="31">
        <f>IF(Table1[[#This Row],[Navn]]&lt;&gt;"",DATE($T$7, 1, -2) - WEEKDAY(DATE($T$7, 1, 3)) +Table1[[#This Row],[Kal uge]]* 7+Table1[[#This Row],[Uge dag]]-1,"")</f>
        <v>44131</v>
      </c>
      <c r="D372" s="24">
        <v>0.33333333333333331</v>
      </c>
      <c r="E372" s="24">
        <v>0.66666666666666663</v>
      </c>
      <c r="F372" s="15"/>
      <c r="G372" s="15" t="s">
        <v>71</v>
      </c>
      <c r="H372" s="74"/>
      <c r="I372" s="17" t="s">
        <v>73</v>
      </c>
      <c r="J372" s="15"/>
      <c r="K372" s="15"/>
      <c r="L372" s="15"/>
      <c r="M372" s="15"/>
      <c r="N372" s="15"/>
      <c r="P372" s="6">
        <v>44</v>
      </c>
      <c r="Q372" s="15"/>
      <c r="R372">
        <v>2</v>
      </c>
      <c r="V372" s="15"/>
      <c r="W372" s="15"/>
      <c r="X372" s="116">
        <v>50</v>
      </c>
    </row>
    <row r="373" spans="1:24" ht="15">
      <c r="A373" t="s">
        <v>44</v>
      </c>
      <c r="B373" s="16" t="str">
        <f>"Hold " &amp; Table1[[#This Row],[Dette er for hold '# (fx 1-8 eller 1)]] &amp; " " &amp; Table1[[#This Row],[Beskrivelse]]</f>
        <v>Hold 1-3 Klinik, se detaljer på studieportalen</v>
      </c>
      <c r="C373" s="31">
        <f>IF(Table1[[#This Row],[Navn]]&lt;&gt;"",DATE($T$7, 1, -2) - WEEKDAY(DATE($T$7, 1, 3)) +Table1[[#This Row],[Kal uge]]* 7+Table1[[#This Row],[Uge dag]]-1,"")</f>
        <v>44132</v>
      </c>
      <c r="D373" s="24">
        <v>0.33333333333333331</v>
      </c>
      <c r="E373" s="24">
        <v>0.625</v>
      </c>
      <c r="F373" s="15"/>
      <c r="G373" s="15" t="s">
        <v>71</v>
      </c>
      <c r="H373" s="74"/>
      <c r="I373" s="17" t="s">
        <v>73</v>
      </c>
      <c r="J373" s="15"/>
      <c r="K373" s="15"/>
      <c r="L373" s="15"/>
      <c r="M373" s="15"/>
      <c r="N373" s="15"/>
      <c r="P373" s="6">
        <v>44</v>
      </c>
      <c r="Q373" s="15"/>
      <c r="R373">
        <v>3</v>
      </c>
      <c r="V373" s="15"/>
      <c r="W373" s="15"/>
      <c r="X373" s="116">
        <v>50</v>
      </c>
    </row>
    <row r="374" spans="1:24" ht="15">
      <c r="A374" t="s">
        <v>44</v>
      </c>
      <c r="B374" s="16" t="str">
        <f>"Hold " &amp; Table1[[#This Row],[Dette er for hold '# (fx 1-8 eller 1)]] &amp; " " &amp; Table1[[#This Row],[Beskrivelse]]</f>
        <v>Hold 1-3 Klinik, se detaljer på studieportalen</v>
      </c>
      <c r="C374" s="31">
        <f>IF(Table1[[#This Row],[Navn]]&lt;&gt;"",DATE($T$7, 1, -2) - WEEKDAY(DATE($T$7, 1, 3)) +Table1[[#This Row],[Kal uge]]* 7+Table1[[#This Row],[Uge dag]]-1,"")</f>
        <v>44133</v>
      </c>
      <c r="D374" s="24">
        <v>0.33333333333333331</v>
      </c>
      <c r="E374" s="24">
        <v>0.66666666666666663</v>
      </c>
      <c r="F374" s="15"/>
      <c r="G374" s="15" t="s">
        <v>71</v>
      </c>
      <c r="H374" s="74"/>
      <c r="I374" s="17" t="s">
        <v>73</v>
      </c>
      <c r="J374" s="15"/>
      <c r="K374" s="15"/>
      <c r="L374" s="15"/>
      <c r="M374" s="15"/>
      <c r="N374" s="15"/>
      <c r="P374" s="6">
        <v>44</v>
      </c>
      <c r="Q374" s="15"/>
      <c r="R374">
        <v>4</v>
      </c>
      <c r="V374" s="15"/>
      <c r="W374" s="15"/>
      <c r="X374" s="116">
        <v>50</v>
      </c>
    </row>
    <row r="375" spans="1:24" ht="15">
      <c r="A375" t="s">
        <v>44</v>
      </c>
      <c r="B375" s="10" t="str">
        <f>"Hold " &amp; Table1[[#This Row],[Dette er for hold '# (fx 1-8 eller 1)]] &amp; " " &amp; Table1[[#This Row],[Beskrivelse]]</f>
        <v>Hold 1-3 Klinik, se detaljer på studieportalen</v>
      </c>
      <c r="C375" s="29">
        <f>IF(Table1[[#This Row],[Navn]]&lt;&gt;"",DATE($T$7, 1, -2) - WEEKDAY(DATE($T$7, 1, 3)) +Table1[[#This Row],[Kal uge]]* 7+Table1[[#This Row],[Uge dag]]-1,"")</f>
        <v>44134</v>
      </c>
      <c r="D375" s="25">
        <v>0.33333333333333331</v>
      </c>
      <c r="E375" s="24">
        <v>0.45833333333333331</v>
      </c>
      <c r="F375" s="6"/>
      <c r="G375" s="15" t="s">
        <v>71</v>
      </c>
      <c r="H375" s="74"/>
      <c r="I375" s="17" t="s">
        <v>73</v>
      </c>
      <c r="J375" s="15"/>
      <c r="K375" s="15"/>
      <c r="L375" s="15"/>
      <c r="M375" s="15"/>
      <c r="N375" s="15"/>
      <c r="P375" s="6">
        <v>44</v>
      </c>
      <c r="Q375" s="15"/>
      <c r="R375">
        <v>5</v>
      </c>
      <c r="V375" s="15"/>
      <c r="W375" s="15"/>
      <c r="X375" s="116">
        <v>50</v>
      </c>
    </row>
    <row r="376" spans="1:24" ht="15">
      <c r="B376" s="10"/>
      <c r="C376" s="88"/>
      <c r="D376" s="25"/>
      <c r="E376" s="22"/>
      <c r="F376" s="6"/>
      <c r="G376" s="15"/>
      <c r="H376" s="74"/>
      <c r="I376" s="17"/>
      <c r="J376" s="15"/>
      <c r="K376" s="15"/>
      <c r="L376" s="15"/>
      <c r="M376" s="15"/>
      <c r="N376" s="15"/>
      <c r="P376" s="6"/>
      <c r="Q376" s="15"/>
      <c r="V376" s="15"/>
      <c r="W376" s="15"/>
      <c r="X376" s="116">
        <v>50</v>
      </c>
    </row>
    <row r="377" spans="1:24" ht="15">
      <c r="B377" s="10"/>
      <c r="C377" s="88"/>
      <c r="D377" s="25"/>
      <c r="E377" s="22"/>
      <c r="F377" s="6"/>
      <c r="G377" s="15"/>
      <c r="H377" s="74"/>
      <c r="I377" s="17"/>
      <c r="J377" s="15"/>
      <c r="K377" s="15"/>
      <c r="L377" s="15"/>
      <c r="M377" s="15"/>
      <c r="N377" s="15"/>
      <c r="P377" s="6"/>
      <c r="Q377" s="15"/>
      <c r="V377" s="15"/>
      <c r="W377" s="15"/>
      <c r="X377" s="116">
        <v>50</v>
      </c>
    </row>
    <row r="378" spans="1:24">
      <c r="C378" s="32"/>
      <c r="D378" s="26"/>
      <c r="E378" s="26"/>
      <c r="H378" s="74"/>
      <c r="J378" s="6"/>
      <c r="X378" s="116">
        <v>50</v>
      </c>
    </row>
    <row r="379" spans="1:24" ht="15">
      <c r="A379" t="s">
        <v>44</v>
      </c>
      <c r="B379" s="16" t="str">
        <f>"Hold " &amp; Table1[[#This Row],[Dette er for hold '# (fx 1-8 eller 1)]] &amp; " "  &amp; Table1[[#This Row],[Beskrivelse]]</f>
        <v>Hold 4-6 Klinik, se detaljer på studieportalen</v>
      </c>
      <c r="C379" s="31">
        <f>IF(Table1[[#This Row],[Navn]]&lt;&gt;"",DATE($T$7, 1, -2) - WEEKDAY(DATE($T$7, 1, 3)) +Table1[[#This Row],[Kal uge]]* 7+Table1[[#This Row],[Uge dag]]-1,"")</f>
        <v>44144</v>
      </c>
      <c r="D379" s="24">
        <v>0.33333333333333331</v>
      </c>
      <c r="E379" s="24">
        <v>0.66666666666666663</v>
      </c>
      <c r="F379" s="15"/>
      <c r="G379" s="15" t="s">
        <v>71</v>
      </c>
      <c r="H379" s="75"/>
      <c r="I379" s="12" t="s">
        <v>75</v>
      </c>
      <c r="P379" s="6">
        <v>46</v>
      </c>
      <c r="Q379" s="15"/>
      <c r="R379">
        <v>1</v>
      </c>
      <c r="X379" s="116">
        <v>50</v>
      </c>
    </row>
    <row r="380" spans="1:24" ht="15">
      <c r="A380" t="s">
        <v>44</v>
      </c>
      <c r="B380" s="16" t="str">
        <f>"Hold " &amp; Table1[[#This Row],[Dette er for hold '# (fx 1-8 eller 1)]] &amp; " " &amp; Table1[[#This Row],[Beskrivelse]]</f>
        <v>Hold 4-6 Klinik, se detaljer på studieportalen</v>
      </c>
      <c r="C380" s="31">
        <f>IF(Table1[[#This Row],[Navn]]&lt;&gt;"",DATE($T$7, 1, -2) - WEEKDAY(DATE($T$7, 1, 3)) +Table1[[#This Row],[Kal uge]]* 7+Table1[[#This Row],[Uge dag]]-1,"")</f>
        <v>44145</v>
      </c>
      <c r="D380" s="24">
        <v>0.33333333333333331</v>
      </c>
      <c r="E380" s="24">
        <v>0.66666666666666663</v>
      </c>
      <c r="F380" s="15"/>
      <c r="G380" s="15" t="s">
        <v>71</v>
      </c>
      <c r="H380" s="75"/>
      <c r="I380" s="12" t="s">
        <v>75</v>
      </c>
      <c r="P380" s="6">
        <v>46</v>
      </c>
      <c r="Q380" s="15"/>
      <c r="R380">
        <v>2</v>
      </c>
      <c r="X380" s="116">
        <v>50</v>
      </c>
    </row>
    <row r="381" spans="1:24" ht="15">
      <c r="B381" s="10" t="str">
        <f>"Hold " &amp; Table1[[#This Row],[Dette er for hold '# (fx 1-8 eller 1)]] &amp; " " &amp; Table1[[#This Row],[Beskrivelse]]</f>
        <v>Hold 4-6 Klinik, se detaljer på studieportalen</v>
      </c>
      <c r="C381" s="29">
        <f>IF(Table1[[#This Row],[Navn]]&lt;&gt;"",DATE($T$7, 1, -2) - WEEKDAY(DATE($T$7, 1, 3)) +Table1[[#This Row],[Kal uge]]* 7+Table1[[#This Row],[Uge dag]]-1,"")</f>
        <v>44146</v>
      </c>
      <c r="D381" s="24">
        <v>0.33333333333333331</v>
      </c>
      <c r="E381" s="24">
        <v>0.625</v>
      </c>
      <c r="F381" s="6"/>
      <c r="G381" s="15" t="s">
        <v>71</v>
      </c>
      <c r="H381" s="75"/>
      <c r="I381" s="12" t="s">
        <v>75</v>
      </c>
      <c r="P381" s="6">
        <v>46</v>
      </c>
      <c r="Q381" s="15"/>
      <c r="R381">
        <v>3</v>
      </c>
      <c r="X381" s="116">
        <v>50</v>
      </c>
    </row>
    <row r="382" spans="1:24" ht="15">
      <c r="A382" t="s">
        <v>44</v>
      </c>
      <c r="B382" s="71" t="str">
        <f>"Hold " &amp; Table1[[#This Row],[Dette er for hold '# (fx 1-8 eller 1)]] &amp; " " &amp; Table1[[#This Row],[Beskrivelse]]</f>
        <v>Hold 4-6 Klinik, se detaljer på studieportalen</v>
      </c>
      <c r="C382" s="31">
        <f>IF(Table1[[#This Row],[Navn]]&lt;&gt;"",DATE($T$7, 1, -2) - WEEKDAY(DATE($T$7, 1, 3)) +Table1[[#This Row],[Kal uge]]* 7+Table1[[#This Row],[Uge dag]]-1,"")</f>
        <v>44147</v>
      </c>
      <c r="D382" s="24">
        <v>0.33333333333333331</v>
      </c>
      <c r="E382" s="24">
        <v>0.66666666666666663</v>
      </c>
      <c r="F382" s="15"/>
      <c r="G382" s="15" t="s">
        <v>71</v>
      </c>
      <c r="H382" s="75"/>
      <c r="I382" s="12" t="s">
        <v>75</v>
      </c>
      <c r="P382" s="6">
        <v>46</v>
      </c>
      <c r="Q382" s="15"/>
      <c r="R382">
        <v>4</v>
      </c>
      <c r="X382" s="116">
        <v>50</v>
      </c>
    </row>
    <row r="383" spans="1:24" ht="15">
      <c r="A383" t="s">
        <v>44</v>
      </c>
      <c r="B383" s="16" t="str">
        <f>"Hold " &amp; Table1[[#This Row],[Dette er for hold '# (fx 1-8 eller 1)]] &amp; " " &amp; Table1[[#This Row],[Beskrivelse]]</f>
        <v>Hold 4-6 Klinik, se detaljer på studieportalen</v>
      </c>
      <c r="C383" s="31">
        <f>IF(Table1[[#This Row],[Navn]]&lt;&gt;"",DATE($T$7, 1, -2) - WEEKDAY(DATE($T$7, 1, 3)) +Table1[[#This Row],[Kal uge]]* 7+Table1[[#This Row],[Uge dag]]-1,"")</f>
        <v>44148</v>
      </c>
      <c r="D383" s="24">
        <v>0.33333333333333331</v>
      </c>
      <c r="E383" s="24">
        <v>0.66666666666666663</v>
      </c>
      <c r="F383" s="15"/>
      <c r="G383" s="15" t="s">
        <v>71</v>
      </c>
      <c r="H383" s="75"/>
      <c r="I383" s="12" t="s">
        <v>75</v>
      </c>
      <c r="J383" s="6"/>
      <c r="P383" s="6">
        <v>46</v>
      </c>
      <c r="Q383" s="15"/>
      <c r="R383">
        <v>5</v>
      </c>
      <c r="X383" s="116">
        <v>50</v>
      </c>
    </row>
    <row r="384" spans="1:24" ht="15">
      <c r="B384" s="16"/>
      <c r="C384" s="31"/>
      <c r="D384" s="24"/>
      <c r="E384" s="24"/>
      <c r="F384" s="15"/>
      <c r="G384" s="15"/>
      <c r="H384" s="74"/>
      <c r="P384" s="6"/>
      <c r="Q384" s="6"/>
      <c r="X384" s="116">
        <v>50</v>
      </c>
    </row>
    <row r="385" spans="1:24" ht="15">
      <c r="A385" t="s">
        <v>44</v>
      </c>
      <c r="B385" s="16" t="str">
        <f>"Hold " &amp; Table1[[#This Row],[Dette er for hold '# (fx 1-8 eller 1)]] &amp; " "  &amp; Table1[[#This Row],[Beskrivelse]]</f>
        <v>Hold 4-6 Klinik, se detaljer på studieportalen</v>
      </c>
      <c r="C385" s="31">
        <f>IF(Table1[[#This Row],[Navn]]&lt;&gt;"",DATE($T$7, 1, -2) - WEEKDAY(DATE($T$7, 1, 3)) +Table1[[#This Row],[Kal uge]]* 7+Table1[[#This Row],[Uge dag]]-1,"")</f>
        <v>44151</v>
      </c>
      <c r="D385" s="24">
        <v>0.33333333333333331</v>
      </c>
      <c r="E385" s="24">
        <v>0.66666666666666663</v>
      </c>
      <c r="F385" s="15"/>
      <c r="G385" s="15" t="s">
        <v>71</v>
      </c>
      <c r="H385" s="75"/>
      <c r="I385" s="12" t="s">
        <v>75</v>
      </c>
      <c r="P385" s="6">
        <v>47</v>
      </c>
      <c r="Q385" s="6"/>
      <c r="R385">
        <v>1</v>
      </c>
      <c r="X385" s="116">
        <v>50</v>
      </c>
    </row>
    <row r="386" spans="1:24" ht="15">
      <c r="A386" t="s">
        <v>44</v>
      </c>
      <c r="B386" s="10" t="str">
        <f>"Hold " &amp; Table1[[#This Row],[Dette er for hold '# (fx 1-8 eller 1)]] &amp; " " &amp; Table1[[#This Row],[Beskrivelse]]</f>
        <v>Hold 4-6 Klinik, se detaljer på studieportalen</v>
      </c>
      <c r="C386" s="29">
        <f>IF(Table1[[#This Row],[Navn]]&lt;&gt;"",DATE($T$7, 1, -2) - WEEKDAY(DATE($T$7, 1, 3)) +Table1[[#This Row],[Kal uge]]* 7+Table1[[#This Row],[Uge dag]]-1,"")</f>
        <v>44152</v>
      </c>
      <c r="D386" s="25">
        <v>0.33333333333333331</v>
      </c>
      <c r="E386" s="24">
        <v>0.66666666666666663</v>
      </c>
      <c r="F386" s="6"/>
      <c r="G386" s="15" t="s">
        <v>71</v>
      </c>
      <c r="H386" s="75"/>
      <c r="I386" s="12" t="s">
        <v>75</v>
      </c>
      <c r="P386" s="6">
        <v>47</v>
      </c>
      <c r="Q386" s="6"/>
      <c r="R386">
        <v>2</v>
      </c>
      <c r="X386" s="116">
        <v>50</v>
      </c>
    </row>
    <row r="387" spans="1:24" ht="15">
      <c r="B387" s="71" t="str">
        <f>"Hold " &amp; Table1[[#This Row],[Dette er for hold '# (fx 1-8 eller 1)]] &amp; " " &amp; Table1[[#This Row],[Beskrivelse]]</f>
        <v>Hold 4-6 Klinik, se detaljer på studieportalen</v>
      </c>
      <c r="C387" s="31">
        <f>IF(Table1[[#This Row],[Navn]]&lt;&gt;"",DATE($T$7, 1, -2) - WEEKDAY(DATE($T$7, 1, 3)) +Table1[[#This Row],[Kal uge]]* 7+Table1[[#This Row],[Uge dag]]-1,"")</f>
        <v>44153</v>
      </c>
      <c r="D387" s="24">
        <v>0.33333333333333331</v>
      </c>
      <c r="E387" s="24">
        <v>0.625</v>
      </c>
      <c r="F387" s="15"/>
      <c r="G387" s="15" t="s">
        <v>71</v>
      </c>
      <c r="H387" s="75"/>
      <c r="I387" s="12" t="s">
        <v>75</v>
      </c>
      <c r="P387" s="6">
        <v>47</v>
      </c>
      <c r="Q387" s="6"/>
      <c r="R387">
        <v>3</v>
      </c>
      <c r="X387" s="116">
        <v>50</v>
      </c>
    </row>
    <row r="388" spans="1:24" ht="15">
      <c r="A388" t="s">
        <v>44</v>
      </c>
      <c r="B388" s="16" t="str">
        <f>"Hold " &amp; Table1[[#This Row],[Dette er for hold '# (fx 1-8 eller 1)]] &amp; " " &amp; Table1[[#This Row],[Beskrivelse]]</f>
        <v>Hold 4-6 Klinik, se detaljer på studieportalen</v>
      </c>
      <c r="C388" s="31">
        <f>IF(Table1[[#This Row],[Navn]]&lt;&gt;"",DATE($T$7, 1, -2) - WEEKDAY(DATE($T$7, 1, 3)) +Table1[[#This Row],[Kal uge]]* 7+Table1[[#This Row],[Uge dag]]-1,"")</f>
        <v>44154</v>
      </c>
      <c r="D388" s="24">
        <v>0.33333333333333331</v>
      </c>
      <c r="E388" s="24">
        <v>0.66666666666666663</v>
      </c>
      <c r="F388" s="15"/>
      <c r="G388" s="15" t="s">
        <v>71</v>
      </c>
      <c r="H388" s="75"/>
      <c r="I388" s="12" t="s">
        <v>75</v>
      </c>
      <c r="J388" s="6"/>
      <c r="P388" s="6">
        <v>47</v>
      </c>
      <c r="Q388" s="15"/>
      <c r="R388">
        <v>4</v>
      </c>
      <c r="X388" s="116">
        <v>50</v>
      </c>
    </row>
    <row r="389" spans="1:24" ht="15">
      <c r="A389" t="s">
        <v>44</v>
      </c>
      <c r="B389" s="16" t="str">
        <f>"Hold " &amp; Table1[[#This Row],[Dette er for hold '# (fx 1-8 eller 1)]] &amp; " " &amp; Table1[[#This Row],[Beskrivelse]]</f>
        <v>Hold 4-6 Klinik, se detaljer på studieportalen</v>
      </c>
      <c r="C389" s="31">
        <f>IF(Table1[[#This Row],[Navn]]&lt;&gt;"",DATE($T$7, 1, -2) - WEEKDAY(DATE($T$7, 1, 3)) +Table1[[#This Row],[Kal uge]]* 7+Table1[[#This Row],[Uge dag]]-1,"")</f>
        <v>44155</v>
      </c>
      <c r="D389" s="24">
        <v>0.33333333333333331</v>
      </c>
      <c r="E389" s="24">
        <v>0.66666666666666663</v>
      </c>
      <c r="F389" s="15"/>
      <c r="G389" s="15" t="s">
        <v>71</v>
      </c>
      <c r="H389" s="75"/>
      <c r="I389" s="12" t="s">
        <v>75</v>
      </c>
      <c r="P389" s="6">
        <v>47</v>
      </c>
      <c r="Q389" s="6"/>
      <c r="R389">
        <v>5</v>
      </c>
      <c r="X389" s="116">
        <v>50</v>
      </c>
    </row>
    <row r="390" spans="1:24" ht="15">
      <c r="B390" s="16"/>
      <c r="C390" s="31"/>
      <c r="D390" s="24"/>
      <c r="E390" s="24"/>
      <c r="F390" s="15"/>
      <c r="G390" s="15"/>
      <c r="H390" s="74"/>
      <c r="P390" s="6"/>
      <c r="Q390" s="6"/>
      <c r="X390" s="116">
        <v>50</v>
      </c>
    </row>
    <row r="391" spans="1:24" ht="15">
      <c r="A391" t="s">
        <v>44</v>
      </c>
      <c r="B391" s="10" t="str">
        <f>"Hold " &amp; Table1[[#This Row],[Dette er for hold '# (fx 1-8 eller 1)]] &amp; " "  &amp; Table1[[#This Row],[Beskrivelse]]</f>
        <v>Hold 4-6 Klinik, se detaljer på studieportalen</v>
      </c>
      <c r="C391" s="29">
        <f>IF(Table1[[#This Row],[Navn]]&lt;&gt;"",DATE($T$7, 1, -2) - WEEKDAY(DATE($T$7, 1, 3)) +Table1[[#This Row],[Kal uge]]* 7+Table1[[#This Row],[Uge dag]]-1,"")</f>
        <v>44158</v>
      </c>
      <c r="D391" s="25">
        <v>0.33333333333333331</v>
      </c>
      <c r="E391" s="24">
        <v>0.66666666666666663</v>
      </c>
      <c r="F391" s="6"/>
      <c r="G391" s="15" t="s">
        <v>71</v>
      </c>
      <c r="H391" s="75"/>
      <c r="I391" s="12" t="s">
        <v>75</v>
      </c>
      <c r="P391" s="6">
        <v>48</v>
      </c>
      <c r="Q391" s="6"/>
      <c r="R391">
        <v>1</v>
      </c>
      <c r="X391" s="116">
        <v>50</v>
      </c>
    </row>
    <row r="392" spans="1:24" ht="15">
      <c r="A392" t="s">
        <v>44</v>
      </c>
      <c r="B392" s="71" t="str">
        <f>"Hold " &amp; Table1[[#This Row],[Dette er for hold '# (fx 1-8 eller 1)]] &amp; " " &amp; Table1[[#This Row],[Beskrivelse]]</f>
        <v>Hold 4-6 Klinik, se detaljer på studieportalen</v>
      </c>
      <c r="C392" s="31">
        <f>IF(Table1[[#This Row],[Navn]]&lt;&gt;"",DATE($T$7, 1, -2) - WEEKDAY(DATE($T$7, 1, 3)) +Table1[[#This Row],[Kal uge]]* 7+Table1[[#This Row],[Uge dag]]-1,"")</f>
        <v>44159</v>
      </c>
      <c r="D392" s="24">
        <v>0.33333333333333331</v>
      </c>
      <c r="E392" s="24">
        <v>0.66666666666666663</v>
      </c>
      <c r="F392" s="15"/>
      <c r="G392" s="15" t="s">
        <v>71</v>
      </c>
      <c r="H392" s="75"/>
      <c r="I392" s="12" t="s">
        <v>75</v>
      </c>
      <c r="P392" s="6">
        <v>48</v>
      </c>
      <c r="Q392" s="6"/>
      <c r="R392">
        <v>2</v>
      </c>
      <c r="X392" s="116">
        <v>50</v>
      </c>
    </row>
    <row r="393" spans="1:24" ht="15">
      <c r="B393" s="16" t="str">
        <f>"Hold " &amp; Table1[[#This Row],[Dette er for hold '# (fx 1-8 eller 1)]] &amp; " " &amp; Table1[[#This Row],[Beskrivelse]]</f>
        <v>Hold 4-6 Klinik, se detaljer på studieportalen</v>
      </c>
      <c r="C393" s="31">
        <f>IF(Table1[[#This Row],[Navn]]&lt;&gt;"",DATE($T$7, 1, -2) - WEEKDAY(DATE($T$7, 1, 3)) +Table1[[#This Row],[Kal uge]]* 7+Table1[[#This Row],[Uge dag]]-1,"")</f>
        <v>44160</v>
      </c>
      <c r="D393" s="24">
        <v>0.33333333333333331</v>
      </c>
      <c r="E393" s="24">
        <v>0.625</v>
      </c>
      <c r="F393" s="15"/>
      <c r="G393" s="15" t="s">
        <v>71</v>
      </c>
      <c r="H393" s="75"/>
      <c r="I393" s="12" t="s">
        <v>75</v>
      </c>
      <c r="J393" s="6"/>
      <c r="P393" s="6">
        <v>48</v>
      </c>
      <c r="R393">
        <v>3</v>
      </c>
      <c r="X393" s="116">
        <v>50</v>
      </c>
    </row>
    <row r="394" spans="1:24" ht="15">
      <c r="A394" t="s">
        <v>44</v>
      </c>
      <c r="B394" s="16" t="str">
        <f>"Hold " &amp; Table1[[#This Row],[Dette er for hold '# (fx 1-8 eller 1)]] &amp; " " &amp; Table1[[#This Row],[Beskrivelse]]</f>
        <v>Hold 4-6 Klinik, se detaljer på studieportalen</v>
      </c>
      <c r="C394" s="31">
        <f>IF(Table1[[#This Row],[Navn]]&lt;&gt;"",DATE($T$7, 1, -2) - WEEKDAY(DATE($T$7, 1, 3)) +Table1[[#This Row],[Kal uge]]* 7+Table1[[#This Row],[Uge dag]]-1,"")</f>
        <v>44161</v>
      </c>
      <c r="D394" s="24">
        <v>0.33333333333333331</v>
      </c>
      <c r="E394" s="24">
        <v>0.66666666666666663</v>
      </c>
      <c r="F394" s="15"/>
      <c r="G394" s="15" t="s">
        <v>71</v>
      </c>
      <c r="H394" s="75"/>
      <c r="I394" s="12" t="s">
        <v>75</v>
      </c>
      <c r="P394" s="6">
        <v>48</v>
      </c>
      <c r="R394">
        <v>4</v>
      </c>
      <c r="X394" s="116">
        <v>50</v>
      </c>
    </row>
    <row r="395" spans="1:24" ht="15">
      <c r="A395" t="s">
        <v>44</v>
      </c>
      <c r="B395" s="16" t="str">
        <f>"Hold " &amp; Table1[[#This Row],[Dette er for hold '# (fx 1-8 eller 1)]] &amp; " " &amp; Table1[[#This Row],[Beskrivelse]]</f>
        <v>Hold 4-6 Klinik, se detaljer på studieportalen</v>
      </c>
      <c r="C395" s="31">
        <f>IF(Table1[[#This Row],[Navn]]&lt;&gt;"",DATE($T$7, 1, -2) - WEEKDAY(DATE($T$7, 1, 3)) +Table1[[#This Row],[Kal uge]]* 7+Table1[[#This Row],[Uge dag]]-1,"")</f>
        <v>44162</v>
      </c>
      <c r="D395" s="24">
        <v>0.33333333333333331</v>
      </c>
      <c r="E395" s="24">
        <v>0.66666666666666663</v>
      </c>
      <c r="F395" s="15"/>
      <c r="G395" s="15" t="s">
        <v>71</v>
      </c>
      <c r="H395" s="75"/>
      <c r="I395" s="12" t="s">
        <v>75</v>
      </c>
      <c r="P395" s="6">
        <v>48</v>
      </c>
      <c r="R395">
        <v>5</v>
      </c>
      <c r="X395" s="116">
        <v>50</v>
      </c>
    </row>
    <row r="396" spans="1:24" ht="15">
      <c r="B396" s="10"/>
      <c r="C396" s="29"/>
      <c r="D396" s="25"/>
      <c r="E396" s="24"/>
      <c r="F396" s="6"/>
      <c r="G396" s="6"/>
      <c r="H396" s="74"/>
      <c r="X396" s="116">
        <v>50</v>
      </c>
    </row>
    <row r="397" spans="1:24" ht="15">
      <c r="A397" t="s">
        <v>44</v>
      </c>
      <c r="B397" s="71" t="str">
        <f>"Hold " &amp; Table1[[#This Row],[Dette er for hold '# (fx 1-8 eller 1)]] &amp; " "  &amp; Table1[[#This Row],[Beskrivelse]]</f>
        <v>Hold 4-6 Klinik, se detaljer på studieportalen</v>
      </c>
      <c r="C397" s="31">
        <f>IF(Table1[[#This Row],[Navn]]&lt;&gt;"",DATE($T$7, 1, -2) - WEEKDAY(DATE($T$7, 1, 3)) +Table1[[#This Row],[Kal uge]]* 7+Table1[[#This Row],[Uge dag]]-1,"")</f>
        <v>44165</v>
      </c>
      <c r="D397" s="24">
        <v>0.33333333333333331</v>
      </c>
      <c r="E397" s="24">
        <v>0.66666666666666663</v>
      </c>
      <c r="F397" s="15"/>
      <c r="G397" s="15" t="s">
        <v>71</v>
      </c>
      <c r="H397" s="75"/>
      <c r="I397" s="12" t="s">
        <v>75</v>
      </c>
      <c r="P397">
        <v>49</v>
      </c>
      <c r="R397">
        <v>1</v>
      </c>
      <c r="X397" s="116">
        <v>50</v>
      </c>
    </row>
    <row r="398" spans="1:24" ht="15">
      <c r="A398" t="s">
        <v>44</v>
      </c>
      <c r="B398" s="16" t="str">
        <f>"Hold " &amp; Table1[[#This Row],[Dette er for hold '# (fx 1-8 eller 1)]] &amp; " " &amp; Table1[[#This Row],[Beskrivelse]]</f>
        <v>Hold 4-6 Klinik, se detaljer på studieportalen</v>
      </c>
      <c r="C398" s="31">
        <f>IF(Table1[[#This Row],[Navn]]&lt;&gt;"",DATE($T$7, 1, -2) - WEEKDAY(DATE($T$7, 1, 3)) +Table1[[#This Row],[Kal uge]]* 7+Table1[[#This Row],[Uge dag]]-1,"")</f>
        <v>44166</v>
      </c>
      <c r="D398" s="24">
        <v>0.33333333333333331</v>
      </c>
      <c r="E398" s="24">
        <v>0.66666666666666663</v>
      </c>
      <c r="F398" s="15"/>
      <c r="G398" s="15" t="s">
        <v>71</v>
      </c>
      <c r="H398" s="75"/>
      <c r="I398" s="12" t="s">
        <v>75</v>
      </c>
      <c r="J398" s="6"/>
      <c r="P398">
        <v>49</v>
      </c>
      <c r="R398">
        <v>2</v>
      </c>
      <c r="X398" s="116">
        <v>50</v>
      </c>
    </row>
    <row r="399" spans="1:24" ht="15">
      <c r="B399" s="16" t="str">
        <f>"Hold " &amp; Table1[[#This Row],[Dette er for hold '# (fx 1-8 eller 1)]] &amp; " " &amp; Table1[[#This Row],[Beskrivelse]]</f>
        <v>Hold 4-6 Klinik, se detaljer på studieportalen</v>
      </c>
      <c r="C399" s="31">
        <f>IF(Table1[[#This Row],[Navn]]&lt;&gt;"",DATE($T$7, 1, -2) - WEEKDAY(DATE($T$7, 1, 3)) +Table1[[#This Row],[Kal uge]]* 7+Table1[[#This Row],[Uge dag]]-1,"")</f>
        <v>44167</v>
      </c>
      <c r="D399" s="24">
        <v>0.33333333333333331</v>
      </c>
      <c r="E399" s="24">
        <v>0.625</v>
      </c>
      <c r="F399" s="15"/>
      <c r="G399" s="15" t="s">
        <v>71</v>
      </c>
      <c r="H399" s="75"/>
      <c r="I399" s="12" t="s">
        <v>75</v>
      </c>
      <c r="P399">
        <v>49</v>
      </c>
      <c r="R399">
        <v>3</v>
      </c>
      <c r="X399" s="116">
        <v>50</v>
      </c>
    </row>
    <row r="400" spans="1:24" ht="15">
      <c r="A400" t="s">
        <v>44</v>
      </c>
      <c r="B400" s="16" t="str">
        <f>"Hold " &amp; Table1[[#This Row],[Dette er for hold '# (fx 1-8 eller 1)]] &amp; " " &amp; Table1[[#This Row],[Beskrivelse]]</f>
        <v>Hold 4-6 Klinik, se detaljer på studieportalen</v>
      </c>
      <c r="C400" s="31">
        <f>IF(Table1[[#This Row],[Navn]]&lt;&gt;"",DATE($T$7, 1, -2) - WEEKDAY(DATE($T$7, 1, 3)) +Table1[[#This Row],[Kal uge]]* 7+Table1[[#This Row],[Uge dag]]-1,"")</f>
        <v>44168</v>
      </c>
      <c r="D400" s="24">
        <v>0.33333333333333331</v>
      </c>
      <c r="E400" s="24">
        <v>0.66666666666666663</v>
      </c>
      <c r="F400" s="15"/>
      <c r="G400" s="15" t="s">
        <v>71</v>
      </c>
      <c r="H400" s="75"/>
      <c r="I400" s="12" t="s">
        <v>75</v>
      </c>
      <c r="P400">
        <v>49</v>
      </c>
      <c r="R400">
        <v>4</v>
      </c>
      <c r="X400" s="116">
        <v>50</v>
      </c>
    </row>
    <row r="401" spans="1:24" ht="15">
      <c r="A401" t="s">
        <v>44</v>
      </c>
      <c r="B401" s="10" t="str">
        <f>"Hold " &amp; Table1[[#This Row],[Dette er for hold '# (fx 1-8 eller 1)]] &amp; " " &amp; Table1[[#This Row],[Beskrivelse]]</f>
        <v>Hold 4-6 Klinik, se detaljer på studieportalen</v>
      </c>
      <c r="C401" s="29">
        <f>IF(Table1[[#This Row],[Navn]]&lt;&gt;"",DATE($T$7, 1, -2) - WEEKDAY(DATE($T$7, 1, 3)) +Table1[[#This Row],[Kal uge]]* 7+Table1[[#This Row],[Uge dag]]-1,"")</f>
        <v>44169</v>
      </c>
      <c r="D401" s="25">
        <v>0.33333333333333331</v>
      </c>
      <c r="E401" s="24">
        <v>0.45833333333333331</v>
      </c>
      <c r="F401" s="6"/>
      <c r="G401" s="15" t="s">
        <v>71</v>
      </c>
      <c r="H401" s="75"/>
      <c r="I401" s="12" t="s">
        <v>75</v>
      </c>
      <c r="P401">
        <v>49</v>
      </c>
      <c r="R401">
        <v>5</v>
      </c>
      <c r="X401" s="116">
        <v>50</v>
      </c>
    </row>
    <row r="402" spans="1:24" ht="15">
      <c r="B402" s="10"/>
      <c r="C402" s="88"/>
      <c r="D402" s="25"/>
      <c r="E402" s="22"/>
      <c r="F402" s="6"/>
      <c r="G402" s="6"/>
      <c r="H402" s="74"/>
      <c r="X402" s="116">
        <v>50</v>
      </c>
    </row>
    <row r="403" spans="1:24" ht="15">
      <c r="A403" t="s">
        <v>44</v>
      </c>
      <c r="B403" s="71" t="str">
        <f>"Hold " &amp; Table1[[#This Row],[Dette er for hold '# (fx 1-8 eller 1)]] &amp; " "  &amp; Table1[[#This Row],[Beskrivelse]]</f>
        <v>Hold 4-6 Klinik, se detaljer på studieportalen</v>
      </c>
      <c r="C403" s="31">
        <f>IF(Table1[[#This Row],[Navn]]&lt;&gt;"",DATE($T$7, 1, -2) - WEEKDAY(DATE($T$7, 1, 3)) +Table1[[#This Row],[Kal uge]]* 7+Table1[[#This Row],[Uge dag]]-1,"")</f>
        <v>44172</v>
      </c>
      <c r="D403" s="24">
        <v>0.33333333333333331</v>
      </c>
      <c r="E403" s="24">
        <v>0.66666666666666663</v>
      </c>
      <c r="F403" s="15"/>
      <c r="G403" s="15" t="s">
        <v>71</v>
      </c>
      <c r="H403" s="75"/>
      <c r="I403" s="12" t="s">
        <v>75</v>
      </c>
      <c r="J403" s="6"/>
      <c r="P403">
        <v>50</v>
      </c>
      <c r="R403">
        <v>1</v>
      </c>
      <c r="X403" s="116">
        <v>50</v>
      </c>
    </row>
    <row r="404" spans="1:24" ht="15">
      <c r="A404" t="s">
        <v>44</v>
      </c>
      <c r="B404" s="16" t="str">
        <f>"Hold " &amp; Table1[[#This Row],[Dette er for hold '# (fx 1-8 eller 1)]] &amp; " " &amp; Table1[[#This Row],[Beskrivelse]]</f>
        <v>Hold 4-6 Klinik, se detaljer på studieportalen</v>
      </c>
      <c r="C404" s="31">
        <f>IF(Table1[[#This Row],[Navn]]&lt;&gt;"",DATE($T$7, 1, -2) - WEEKDAY(DATE($T$7, 1, 3)) +Table1[[#This Row],[Kal uge]]* 7+Table1[[#This Row],[Uge dag]]-1,"")</f>
        <v>44173</v>
      </c>
      <c r="D404" s="24">
        <v>0.33333333333333331</v>
      </c>
      <c r="E404" s="24">
        <v>0.66666666666666663</v>
      </c>
      <c r="F404" s="15"/>
      <c r="G404" s="15" t="s">
        <v>71</v>
      </c>
      <c r="H404" s="75"/>
      <c r="I404" s="12" t="s">
        <v>75</v>
      </c>
      <c r="P404">
        <v>50</v>
      </c>
      <c r="R404">
        <v>2</v>
      </c>
      <c r="X404" s="116">
        <v>50</v>
      </c>
    </row>
    <row r="405" spans="1:24" ht="15">
      <c r="A405" t="s">
        <v>44</v>
      </c>
      <c r="B405" s="16" t="str">
        <f>"Hold " &amp; Table1[[#This Row],[Dette er for hold '# (fx 1-8 eller 1)]] &amp; " " &amp; Table1[[#This Row],[Beskrivelse]]</f>
        <v>Hold 4-6 Klinik, se detaljer på studieportalen</v>
      </c>
      <c r="C405" s="31">
        <f>IF(Table1[[#This Row],[Navn]]&lt;&gt;"",DATE($T$7, 1, -2) - WEEKDAY(DATE($T$7, 1, 3)) +Table1[[#This Row],[Kal uge]]* 7+Table1[[#This Row],[Uge dag]]-1,"")</f>
        <v>44174</v>
      </c>
      <c r="D405" s="24">
        <v>0.33333333333333331</v>
      </c>
      <c r="E405" s="24">
        <v>0.625</v>
      </c>
      <c r="F405" s="15"/>
      <c r="G405" s="15" t="s">
        <v>71</v>
      </c>
      <c r="H405" s="75"/>
      <c r="I405" s="12" t="s">
        <v>75</v>
      </c>
      <c r="P405">
        <v>50</v>
      </c>
      <c r="R405">
        <v>3</v>
      </c>
      <c r="X405" s="116">
        <v>50</v>
      </c>
    </row>
    <row r="406" spans="1:24" ht="15">
      <c r="A406" t="s">
        <v>44</v>
      </c>
      <c r="B406" s="16" t="str">
        <f>"Hold " &amp; Table1[[#This Row],[Dette er for hold '# (fx 1-8 eller 1)]] &amp; " " &amp; Table1[[#This Row],[Beskrivelse]]</f>
        <v>Hold 4-6 Klinik, se detaljer på studieportalen</v>
      </c>
      <c r="C406" s="31">
        <f>IF(Table1[[#This Row],[Navn]]&lt;&gt;"",DATE($T$7, 1, -2) - WEEKDAY(DATE($T$7, 1, 3)) +Table1[[#This Row],[Kal uge]]* 7+Table1[[#This Row],[Uge dag]]-1,"")</f>
        <v>44175</v>
      </c>
      <c r="D406" s="24">
        <v>0.33333333333333331</v>
      </c>
      <c r="E406" s="24">
        <v>0.66666666666666663</v>
      </c>
      <c r="F406" s="15"/>
      <c r="G406" s="15" t="s">
        <v>71</v>
      </c>
      <c r="H406" s="75"/>
      <c r="I406" s="12" t="s">
        <v>75</v>
      </c>
      <c r="P406">
        <v>50</v>
      </c>
      <c r="R406">
        <v>4</v>
      </c>
      <c r="X406" s="116">
        <v>50</v>
      </c>
    </row>
    <row r="407" spans="1:24" ht="15">
      <c r="A407" t="s">
        <v>44</v>
      </c>
      <c r="B407" s="10" t="str">
        <f>"Hold " &amp; Table1[[#This Row],[Dette er for hold '# (fx 1-8 eller 1)]] &amp; " " &amp; Table1[[#This Row],[Beskrivelse]]</f>
        <v>Hold 4-6 Klinik, se detaljer på studieportalen</v>
      </c>
      <c r="C407" s="29">
        <f>IF(Table1[[#This Row],[Navn]]&lt;&gt;"",DATE($T$7, 1, -2) - WEEKDAY(DATE($T$7, 1, 3)) +Table1[[#This Row],[Kal uge]]* 7+Table1[[#This Row],[Uge dag]]-1,"")</f>
        <v>44176</v>
      </c>
      <c r="D407" s="25">
        <v>0.33333333333333331</v>
      </c>
      <c r="E407" s="24">
        <v>0.45833333333333331</v>
      </c>
      <c r="F407" s="6"/>
      <c r="G407" s="15" t="s">
        <v>71</v>
      </c>
      <c r="H407" s="75"/>
      <c r="I407" s="12" t="s">
        <v>75</v>
      </c>
      <c r="P407">
        <v>50</v>
      </c>
      <c r="R407">
        <v>5</v>
      </c>
      <c r="X407" s="116">
        <v>50</v>
      </c>
    </row>
    <row r="408" spans="1:24" ht="15">
      <c r="B408" s="10"/>
      <c r="C408" s="88"/>
      <c r="D408" s="25"/>
      <c r="E408" s="22"/>
      <c r="F408" s="6"/>
      <c r="G408" s="6"/>
      <c r="H408" s="74"/>
      <c r="J408" s="6"/>
      <c r="X408" s="116">
        <v>50</v>
      </c>
    </row>
    <row r="409" spans="1:24" ht="15">
      <c r="A409" t="s">
        <v>44</v>
      </c>
      <c r="B409" s="71" t="str">
        <f>"Hold " &amp; Table1[[#This Row],[Dette er for hold '# (fx 1-8 eller 1)]] &amp; " "  &amp; Table1[[#This Row],[Beskrivelse]]</f>
        <v>Hold 4-6 Klinik, se detaljer på studieportalen</v>
      </c>
      <c r="C409" s="31">
        <f>IF(Table1[[#This Row],[Navn]]&lt;&gt;"",DATE($T$7, 1, -2) - WEEKDAY(DATE($T$7, 1, 3)) +Table1[[#This Row],[Kal uge]]* 7+Table1[[#This Row],[Uge dag]]-1,"")</f>
        <v>44179</v>
      </c>
      <c r="D409" s="24">
        <v>0.33333333333333331</v>
      </c>
      <c r="E409" s="24">
        <v>0.66666666666666663</v>
      </c>
      <c r="F409" s="15"/>
      <c r="G409" s="15" t="s">
        <v>71</v>
      </c>
      <c r="H409" s="75"/>
      <c r="I409" s="12" t="s">
        <v>75</v>
      </c>
      <c r="P409">
        <v>51</v>
      </c>
      <c r="R409">
        <v>1</v>
      </c>
      <c r="X409" s="116">
        <v>50</v>
      </c>
    </row>
    <row r="410" spans="1:24" ht="15">
      <c r="A410" t="s">
        <v>44</v>
      </c>
      <c r="B410" s="16" t="str">
        <f>"Hold " &amp; Table1[[#This Row],[Dette er for hold '# (fx 1-8 eller 1)]] &amp; " " &amp; Table1[[#This Row],[Beskrivelse]]</f>
        <v>Hold 4-6 Klinik, se detaljer på studieportalen</v>
      </c>
      <c r="C410" s="31">
        <f>IF(Table1[[#This Row],[Navn]]&lt;&gt;"",DATE($T$7, 1, -2) - WEEKDAY(DATE($T$7, 1, 3)) +Table1[[#This Row],[Kal uge]]* 7+Table1[[#This Row],[Uge dag]]-1,"")</f>
        <v>44180</v>
      </c>
      <c r="D410" s="24">
        <v>0.33333333333333331</v>
      </c>
      <c r="E410" s="24">
        <v>0.66666666666666663</v>
      </c>
      <c r="F410" s="15"/>
      <c r="G410" s="15" t="s">
        <v>71</v>
      </c>
      <c r="H410" s="75"/>
      <c r="I410" s="12" t="s">
        <v>75</v>
      </c>
      <c r="P410">
        <v>51</v>
      </c>
      <c r="R410">
        <v>2</v>
      </c>
      <c r="X410" s="116">
        <v>50</v>
      </c>
    </row>
    <row r="411" spans="1:24" ht="15">
      <c r="A411" t="s">
        <v>44</v>
      </c>
      <c r="B411" s="16" t="str">
        <f>"Hold " &amp; Table1[[#This Row],[Dette er for hold '# (fx 1-8 eller 1)]] &amp; " " &amp; Table1[[#This Row],[Beskrivelse]]</f>
        <v>Hold 4-6 Klinik, se detaljer på studieportalen</v>
      </c>
      <c r="C411" s="31">
        <f>IF(Table1[[#This Row],[Navn]]&lt;&gt;"",DATE($T$7, 1, -2) - WEEKDAY(DATE($T$7, 1, 3)) +Table1[[#This Row],[Kal uge]]* 7+Table1[[#This Row],[Uge dag]]-1,"")</f>
        <v>44181</v>
      </c>
      <c r="D411" s="24">
        <v>0.33333333333333331</v>
      </c>
      <c r="E411" s="24">
        <v>0.625</v>
      </c>
      <c r="F411" s="15"/>
      <c r="G411" s="15" t="s">
        <v>71</v>
      </c>
      <c r="H411" s="75"/>
      <c r="I411" s="12" t="s">
        <v>75</v>
      </c>
      <c r="P411">
        <v>51</v>
      </c>
      <c r="R411">
        <v>3</v>
      </c>
      <c r="X411" s="116">
        <v>50</v>
      </c>
    </row>
    <row r="412" spans="1:24" ht="15">
      <c r="A412" t="s">
        <v>44</v>
      </c>
      <c r="B412" s="16" t="str">
        <f>"Hold " &amp; Table1[[#This Row],[Dette er for hold '# (fx 1-8 eller 1)]] &amp; " " &amp; Table1[[#This Row],[Beskrivelse]]</f>
        <v>Hold 4-6 Klinik, se detaljer på studieportalen</v>
      </c>
      <c r="C412" s="31">
        <f>IF(Table1[[#This Row],[Navn]]&lt;&gt;"",DATE($T$7, 1, -2) - WEEKDAY(DATE($T$7, 1, 3)) +Table1[[#This Row],[Kal uge]]* 7+Table1[[#This Row],[Uge dag]]-1,"")</f>
        <v>44182</v>
      </c>
      <c r="D412" s="24">
        <v>0.33333333333333331</v>
      </c>
      <c r="E412" s="24">
        <v>0.66666666666666663</v>
      </c>
      <c r="F412" s="15"/>
      <c r="G412" s="15" t="s">
        <v>71</v>
      </c>
      <c r="H412" s="75"/>
      <c r="I412" s="12" t="s">
        <v>75</v>
      </c>
      <c r="P412">
        <v>51</v>
      </c>
      <c r="R412">
        <v>4</v>
      </c>
      <c r="X412" s="116">
        <v>50</v>
      </c>
    </row>
    <row r="413" spans="1:24" ht="15">
      <c r="A413" t="s">
        <v>44</v>
      </c>
      <c r="B413" s="10" t="str">
        <f>"Hold " &amp; Table1[[#This Row],[Dette er for hold '# (fx 1-8 eller 1)]] &amp; " " &amp; Table1[[#This Row],[Beskrivelse]]</f>
        <v>Hold 4-6 Klinik, se detaljer på studieportalen</v>
      </c>
      <c r="C413" s="29">
        <f>IF(Table1[[#This Row],[Navn]]&lt;&gt;"",DATE($T$7, 1, -2) - WEEKDAY(DATE($T$7, 1, 3)) +Table1[[#This Row],[Kal uge]]* 7+Table1[[#This Row],[Uge dag]]-1,"")</f>
        <v>44183</v>
      </c>
      <c r="D413" s="25">
        <v>0.33333333333333331</v>
      </c>
      <c r="E413" s="24">
        <v>0.45833333333333331</v>
      </c>
      <c r="F413" s="6"/>
      <c r="G413" s="15" t="s">
        <v>71</v>
      </c>
      <c r="H413" s="75"/>
      <c r="I413" s="12" t="s">
        <v>75</v>
      </c>
      <c r="J413" s="6"/>
      <c r="P413">
        <v>51</v>
      </c>
      <c r="R413">
        <v>5</v>
      </c>
      <c r="X413" s="116">
        <v>50</v>
      </c>
    </row>
    <row r="414" spans="1:24" ht="15">
      <c r="B414" s="10"/>
      <c r="C414" s="88"/>
      <c r="D414" s="25"/>
      <c r="E414" s="22"/>
      <c r="F414" s="6"/>
      <c r="G414" s="6"/>
      <c r="H414" s="74"/>
      <c r="J414" s="6"/>
      <c r="X414" s="116">
        <v>50</v>
      </c>
    </row>
    <row r="415" spans="1:24" ht="15">
      <c r="A415" t="s">
        <v>44</v>
      </c>
      <c r="B415" s="71" t="str">
        <f>"Hold " &amp; Table1[[#This Row],[Dette er for hold '# (fx 1-8 eller 1)]] &amp; " "  &amp; Table1[[#This Row],[Beskrivelse]]</f>
        <v>Hold 4-6 Klinik, se detaljer på studieportalen</v>
      </c>
      <c r="C415" s="31">
        <f>IF(Table1[[#This Row],[Navn]]&lt;&gt;"",DATE($T$7, 1, -2) - WEEKDAY(DATE($T$7, 1, 3)) +Table1[[#This Row],[Kal uge]]* 7+Table1[[#This Row],[Uge dag]]-1,"")</f>
        <v>44186</v>
      </c>
      <c r="D415" s="24">
        <v>0.33333333333333331</v>
      </c>
      <c r="E415" s="24">
        <v>0.66666666666666663</v>
      </c>
      <c r="F415" s="15"/>
      <c r="G415" s="15" t="s">
        <v>71</v>
      </c>
      <c r="H415" s="75"/>
      <c r="I415" s="12" t="s">
        <v>75</v>
      </c>
      <c r="J415" s="6"/>
      <c r="P415">
        <v>52</v>
      </c>
      <c r="R415">
        <v>1</v>
      </c>
      <c r="X415" s="116">
        <v>50</v>
      </c>
    </row>
    <row r="416" spans="1:24" ht="15">
      <c r="A416" t="s">
        <v>44</v>
      </c>
      <c r="B416" s="16" t="str">
        <f>"Hold " &amp; Table1[[#This Row],[Dette er for hold '# (fx 1-8 eller 1)]] &amp; " " &amp; Table1[[#This Row],[Beskrivelse]]</f>
        <v>Hold 4-6 Klinik, se detaljer på studieportalen</v>
      </c>
      <c r="C416" s="31">
        <f>IF(Table1[[#This Row],[Navn]]&lt;&gt;"",DATE($T$7, 1, -2) - WEEKDAY(DATE($T$7, 1, 3)) +Table1[[#This Row],[Kal uge]]* 7+Table1[[#This Row],[Uge dag]]-1,"")</f>
        <v>44187</v>
      </c>
      <c r="D416" s="24">
        <v>0.33333333333333331</v>
      </c>
      <c r="E416" s="24">
        <v>0.66666666666666663</v>
      </c>
      <c r="F416" s="15"/>
      <c r="G416" s="15" t="s">
        <v>71</v>
      </c>
      <c r="H416" s="75"/>
      <c r="I416" s="12" t="s">
        <v>75</v>
      </c>
      <c r="J416" s="6"/>
      <c r="P416">
        <v>52</v>
      </c>
      <c r="R416">
        <v>2</v>
      </c>
      <c r="X416" s="116">
        <v>50</v>
      </c>
    </row>
    <row r="417" spans="1:24" ht="15">
      <c r="A417" t="s">
        <v>44</v>
      </c>
      <c r="B417" s="16" t="str">
        <f>"Hold " &amp; Table1[[#This Row],[Dette er for hold '# (fx 1-8 eller 1)]] &amp; " " &amp; Table1[[#This Row],[Beskrivelse]]</f>
        <v>Hold 4-6 Klinik, se detaljer på studieportalen</v>
      </c>
      <c r="C417" s="31">
        <f>IF(Table1[[#This Row],[Navn]]&lt;&gt;"",DATE($T$7, 1, -2) - WEEKDAY(DATE($T$7, 1, 3)) +Table1[[#This Row],[Kal uge]]* 7+Table1[[#This Row],[Uge dag]]-1,"")</f>
        <v>44188</v>
      </c>
      <c r="D417" s="24">
        <v>0.33333333333333331</v>
      </c>
      <c r="E417" s="24">
        <v>0.625</v>
      </c>
      <c r="F417" s="15"/>
      <c r="G417" s="15" t="s">
        <v>71</v>
      </c>
      <c r="H417" s="75"/>
      <c r="I417" s="12" t="s">
        <v>75</v>
      </c>
      <c r="P417">
        <v>52</v>
      </c>
      <c r="R417">
        <v>3</v>
      </c>
      <c r="X417" s="116">
        <v>50</v>
      </c>
    </row>
    <row r="418" spans="1:24" ht="15">
      <c r="A418" t="s">
        <v>44</v>
      </c>
      <c r="B418" s="16" t="str">
        <f>"Hold " &amp; Table1[[#This Row],[Dette er for hold '# (fx 1-8 eller 1)]] &amp; " " &amp; Table1[[#This Row],[Beskrivelse]]</f>
        <v>Hold 4-6 Klinik, se detaljer på studieportalen</v>
      </c>
      <c r="C418" s="31">
        <f>IF(Table1[[#This Row],[Navn]]&lt;&gt;"",DATE($T$7, 1, -2) - WEEKDAY(DATE($T$7, 1, 3)) +Table1[[#This Row],[Kal uge]]* 7+Table1[[#This Row],[Uge dag]]-1,"")</f>
        <v>44189</v>
      </c>
      <c r="D418" s="24">
        <v>0.33333333333333331</v>
      </c>
      <c r="E418" s="24">
        <v>0.66666666666666663</v>
      </c>
      <c r="F418" s="15"/>
      <c r="G418" s="15" t="s">
        <v>71</v>
      </c>
      <c r="H418" s="75"/>
      <c r="I418" s="12" t="s">
        <v>75</v>
      </c>
      <c r="P418">
        <v>52</v>
      </c>
      <c r="R418">
        <v>4</v>
      </c>
      <c r="X418" s="116">
        <v>50</v>
      </c>
    </row>
    <row r="419" spans="1:24" ht="15">
      <c r="A419" t="s">
        <v>44</v>
      </c>
      <c r="B419" s="10" t="str">
        <f>"Hold " &amp; Table1[[#This Row],[Dette er for hold '# (fx 1-8 eller 1)]] &amp; " " &amp; Table1[[#This Row],[Beskrivelse]]</f>
        <v>Hold 4-6 Klinik, se detaljer på studieportalen</v>
      </c>
      <c r="C419" s="29">
        <f>IF(Table1[[#This Row],[Navn]]&lt;&gt;"",DATE($T$7, 1, -2) - WEEKDAY(DATE($T$7, 1, 3)) +Table1[[#This Row],[Kal uge]]* 7+Table1[[#This Row],[Uge dag]]-1,"")</f>
        <v>44190</v>
      </c>
      <c r="D419" s="25">
        <v>0.33333333333333331</v>
      </c>
      <c r="E419" s="24">
        <v>0.45833333333333331</v>
      </c>
      <c r="F419" s="6"/>
      <c r="G419" s="15" t="s">
        <v>71</v>
      </c>
      <c r="H419" s="75"/>
      <c r="I419" s="12" t="s">
        <v>75</v>
      </c>
      <c r="P419">
        <v>52</v>
      </c>
      <c r="R419">
        <v>5</v>
      </c>
      <c r="X419" s="116">
        <v>50</v>
      </c>
    </row>
    <row r="420" spans="1:24" ht="15">
      <c r="B420" s="10"/>
      <c r="C420" s="29" t="str">
        <f>IF(Table1[[#This Row],[Navn]]&lt;&gt;"",DATE($T$7, 1, -2) - WEEKDAY(DATE($T$7, 1, 3)) +Table1[[#This Row],[Kal uge]]* 7+Table1[[#This Row],[Uge dag]]-1,"")</f>
        <v/>
      </c>
      <c r="D420" s="25"/>
      <c r="E420" s="22"/>
      <c r="F420" s="6"/>
      <c r="G420" s="6"/>
      <c r="H420" s="74"/>
      <c r="X420" s="116">
        <v>50</v>
      </c>
    </row>
    <row r="421" spans="1:24" ht="15">
      <c r="A421" t="s">
        <v>44</v>
      </c>
      <c r="B421" s="71" t="str">
        <f>"Hold " &amp; Table1[[#This Row],[Dette er for hold '# (fx 1-8 eller 1)]] &amp; " "  &amp; Table1[[#This Row],[Beskrivelse]]</f>
        <v>Hold 4-6 Klinik, se detaljer på studieportalen</v>
      </c>
      <c r="C421" s="32">
        <f>IF(Table1[[#This Row],[Navn]]&lt;&gt;"",DATE($T$7+1, 1, -2) - WEEKDAY(DATE($T$7+1, 1, 3)) +Table1[[#This Row],[Kal uge]]* 7+Table1[[#This Row],[Uge dag]]-1,"")</f>
        <v>44200</v>
      </c>
      <c r="D421" s="24">
        <v>0.33333333333333331</v>
      </c>
      <c r="E421" s="24">
        <v>0.66666666666666663</v>
      </c>
      <c r="F421" s="15"/>
      <c r="G421" s="15" t="s">
        <v>71</v>
      </c>
      <c r="H421" s="75"/>
      <c r="I421" s="12" t="s">
        <v>75</v>
      </c>
      <c r="P421">
        <v>1</v>
      </c>
      <c r="R421">
        <v>1</v>
      </c>
      <c r="X421" s="116">
        <v>50</v>
      </c>
    </row>
    <row r="422" spans="1:24" ht="15">
      <c r="A422" t="s">
        <v>44</v>
      </c>
      <c r="B422" s="16" t="str">
        <f>"Hold " &amp; Table1[[#This Row],[Dette er for hold '# (fx 1-8 eller 1)]] &amp; " " &amp; Table1[[#This Row],[Beskrivelse]]</f>
        <v>Hold 4-6 Klinik, se detaljer på studieportalen</v>
      </c>
      <c r="C422" s="32">
        <f>IF(Table1[[#This Row],[Navn]]&lt;&gt;"",DATE($T$7+1, 1, -2) - WEEKDAY(DATE($T$7+1, 1, 3)) +Table1[[#This Row],[Kal uge]]* 7+Table1[[#This Row],[Uge dag]]-1,"")</f>
        <v>44201</v>
      </c>
      <c r="D422" s="24">
        <v>0.33333333333333331</v>
      </c>
      <c r="E422" s="24">
        <v>0.66666666666666663</v>
      </c>
      <c r="F422" s="15"/>
      <c r="G422" s="15" t="s">
        <v>71</v>
      </c>
      <c r="H422" s="75"/>
      <c r="I422" s="12" t="s">
        <v>75</v>
      </c>
      <c r="P422">
        <v>1</v>
      </c>
      <c r="R422">
        <v>2</v>
      </c>
      <c r="X422" s="116">
        <v>50</v>
      </c>
    </row>
    <row r="423" spans="1:24" ht="15">
      <c r="A423" t="s">
        <v>44</v>
      </c>
      <c r="B423" s="16" t="str">
        <f>"Hold " &amp; Table1[[#This Row],[Dette er for hold '# (fx 1-8 eller 1)]] &amp; " " &amp; Table1[[#This Row],[Beskrivelse]]</f>
        <v>Hold 4-6 Klinik, se detaljer på studieportalen</v>
      </c>
      <c r="C423" s="32">
        <f>IF(Table1[[#This Row],[Navn]]&lt;&gt;"",DATE($T$7+1, 1, -2) - WEEKDAY(DATE($T$7+1, 1, 3)) +Table1[[#This Row],[Kal uge]]* 7+Table1[[#This Row],[Uge dag]]-1,"")</f>
        <v>44202</v>
      </c>
      <c r="D423" s="24">
        <v>0.33333333333333331</v>
      </c>
      <c r="E423" s="24">
        <v>0.625</v>
      </c>
      <c r="F423" s="15"/>
      <c r="G423" s="15" t="s">
        <v>71</v>
      </c>
      <c r="H423" s="75"/>
      <c r="I423" s="12" t="s">
        <v>75</v>
      </c>
      <c r="P423">
        <v>1</v>
      </c>
      <c r="R423">
        <v>3</v>
      </c>
      <c r="X423" s="116">
        <v>50</v>
      </c>
    </row>
    <row r="424" spans="1:24" ht="15">
      <c r="A424" t="s">
        <v>44</v>
      </c>
      <c r="B424" s="16" t="str">
        <f>"Hold " &amp; Table1[[#This Row],[Dette er for hold '# (fx 1-8 eller 1)]] &amp; " " &amp; Table1[[#This Row],[Beskrivelse]]</f>
        <v>Hold 4-6 Klinik, se detaljer på studieportalen</v>
      </c>
      <c r="C424" s="32">
        <f>IF(Table1[[#This Row],[Navn]]&lt;&gt;"",DATE($T$7+1, 1, -2) - WEEKDAY(DATE($T$7+1, 1, 3)) +Table1[[#This Row],[Kal uge]]* 7+Table1[[#This Row],[Uge dag]]-1,"")</f>
        <v>44203</v>
      </c>
      <c r="D424" s="24">
        <v>0.33333333333333331</v>
      </c>
      <c r="E424" s="24">
        <v>0.66666666666666663</v>
      </c>
      <c r="F424" s="15"/>
      <c r="G424" s="15" t="s">
        <v>71</v>
      </c>
      <c r="H424" s="75"/>
      <c r="I424" s="12" t="s">
        <v>75</v>
      </c>
      <c r="P424">
        <v>1</v>
      </c>
      <c r="R424">
        <v>4</v>
      </c>
      <c r="X424" s="116">
        <v>50</v>
      </c>
    </row>
    <row r="425" spans="1:24" ht="15">
      <c r="A425" t="s">
        <v>44</v>
      </c>
      <c r="B425" s="10" t="str">
        <f>"Hold " &amp; Table1[[#This Row],[Dette er for hold '# (fx 1-8 eller 1)]] &amp; " " &amp; Table1[[#This Row],[Beskrivelse]]</f>
        <v>Hold 4-6 Klinik, se detaljer på studieportalen</v>
      </c>
      <c r="C425" s="32">
        <f>IF(Table1[[#This Row],[Navn]]&lt;&gt;"",DATE($T$7+1, 1, -2) - WEEKDAY(DATE($T$7+1, 1, 3)) +Table1[[#This Row],[Kal uge]]* 7+Table1[[#This Row],[Uge dag]]-1,"")</f>
        <v>44204</v>
      </c>
      <c r="D425" s="25">
        <v>0.33333333333333331</v>
      </c>
      <c r="E425" s="24">
        <v>0.45833333333333331</v>
      </c>
      <c r="F425" s="6"/>
      <c r="G425" s="15" t="s">
        <v>71</v>
      </c>
      <c r="H425" s="75"/>
      <c r="I425" s="12" t="s">
        <v>75</v>
      </c>
      <c r="P425">
        <v>1</v>
      </c>
      <c r="R425">
        <v>5</v>
      </c>
      <c r="X425" s="116">
        <v>50</v>
      </c>
    </row>
    <row r="426" spans="1:24" ht="15">
      <c r="B426" s="10"/>
      <c r="C426" s="88"/>
      <c r="D426" s="25"/>
      <c r="E426" s="22"/>
      <c r="F426" s="6"/>
      <c r="G426" s="15"/>
      <c r="H426" s="12"/>
      <c r="X426" s="116">
        <v>50</v>
      </c>
    </row>
    <row r="427" spans="1:24" ht="15">
      <c r="E427" s="4" t="str">
        <f t="shared" ref="E427:E458" si="2">IF(B427="","",B427)</f>
        <v/>
      </c>
    </row>
    <row r="428" spans="1:24" ht="15">
      <c r="E428" s="4" t="str">
        <f t="shared" si="2"/>
        <v/>
      </c>
    </row>
    <row r="429" spans="1:24" ht="15">
      <c r="E429" s="4" t="str">
        <f t="shared" si="2"/>
        <v/>
      </c>
    </row>
    <row r="430" spans="1:24" ht="15">
      <c r="E430" s="4" t="str">
        <f t="shared" si="2"/>
        <v/>
      </c>
    </row>
    <row r="431" spans="1:24" ht="15">
      <c r="E431" s="4" t="str">
        <f t="shared" si="2"/>
        <v/>
      </c>
    </row>
    <row r="432" spans="1:24" ht="15">
      <c r="E432" s="4" t="str">
        <f t="shared" si="2"/>
        <v/>
      </c>
    </row>
    <row r="433" spans="5:5" ht="15">
      <c r="E433" s="4" t="str">
        <f t="shared" si="2"/>
        <v/>
      </c>
    </row>
    <row r="434" spans="5:5" ht="15">
      <c r="E434" s="4" t="str">
        <f t="shared" si="2"/>
        <v/>
      </c>
    </row>
    <row r="435" spans="5:5" ht="15">
      <c r="E435" s="4" t="str">
        <f t="shared" si="2"/>
        <v/>
      </c>
    </row>
    <row r="436" spans="5:5" ht="15">
      <c r="E436" s="4" t="str">
        <f t="shared" si="2"/>
        <v/>
      </c>
    </row>
    <row r="437" spans="5:5" ht="15">
      <c r="E437" s="4" t="str">
        <f t="shared" si="2"/>
        <v/>
      </c>
    </row>
    <row r="438" spans="5:5" ht="15">
      <c r="E438" s="4" t="str">
        <f t="shared" si="2"/>
        <v/>
      </c>
    </row>
    <row r="439" spans="5:5" ht="15">
      <c r="E439" s="4" t="str">
        <f t="shared" si="2"/>
        <v/>
      </c>
    </row>
    <row r="440" spans="5:5" ht="15">
      <c r="E440" s="4" t="str">
        <f t="shared" si="2"/>
        <v/>
      </c>
    </row>
    <row r="441" spans="5:5" ht="15">
      <c r="E441" s="4" t="str">
        <f t="shared" si="2"/>
        <v/>
      </c>
    </row>
    <row r="442" spans="5:5" ht="15">
      <c r="E442" s="4" t="str">
        <f t="shared" si="2"/>
        <v/>
      </c>
    </row>
    <row r="443" spans="5:5" ht="15">
      <c r="E443" s="4" t="str">
        <f t="shared" si="2"/>
        <v/>
      </c>
    </row>
    <row r="444" spans="5:5" ht="15">
      <c r="E444" s="4" t="str">
        <f t="shared" si="2"/>
        <v/>
      </c>
    </row>
    <row r="445" spans="5:5" ht="15">
      <c r="E445" s="4" t="str">
        <f t="shared" si="2"/>
        <v/>
      </c>
    </row>
    <row r="446" spans="5:5" ht="15">
      <c r="E446" s="4" t="str">
        <f t="shared" si="2"/>
        <v/>
      </c>
    </row>
    <row r="447" spans="5:5" ht="15">
      <c r="E447" s="4" t="str">
        <f t="shared" si="2"/>
        <v/>
      </c>
    </row>
    <row r="448" spans="5:5" ht="15">
      <c r="E448" s="4" t="str">
        <f t="shared" si="2"/>
        <v/>
      </c>
    </row>
    <row r="449" spans="5:5" ht="15">
      <c r="E449" s="4" t="str">
        <f t="shared" si="2"/>
        <v/>
      </c>
    </row>
    <row r="450" spans="5:5" ht="15">
      <c r="E450" s="4" t="str">
        <f t="shared" si="2"/>
        <v/>
      </c>
    </row>
    <row r="451" spans="5:5" ht="15">
      <c r="E451" s="4" t="str">
        <f t="shared" si="2"/>
        <v/>
      </c>
    </row>
    <row r="452" spans="5:5" ht="15">
      <c r="E452" s="4" t="str">
        <f t="shared" si="2"/>
        <v/>
      </c>
    </row>
    <row r="453" spans="5:5" ht="15">
      <c r="E453" s="4" t="str">
        <f t="shared" si="2"/>
        <v/>
      </c>
    </row>
    <row r="454" spans="5:5" ht="15">
      <c r="E454" s="4" t="str">
        <f t="shared" si="2"/>
        <v/>
      </c>
    </row>
    <row r="455" spans="5:5" ht="15">
      <c r="E455" s="4" t="str">
        <f t="shared" si="2"/>
        <v/>
      </c>
    </row>
    <row r="456" spans="5:5" ht="15">
      <c r="E456" s="4" t="str">
        <f t="shared" si="2"/>
        <v/>
      </c>
    </row>
    <row r="457" spans="5:5" ht="15">
      <c r="E457" s="4" t="str">
        <f t="shared" si="2"/>
        <v/>
      </c>
    </row>
    <row r="458" spans="5:5" ht="15">
      <c r="E458" s="4" t="str">
        <f t="shared" si="2"/>
        <v/>
      </c>
    </row>
    <row r="459" spans="5:5" ht="15">
      <c r="E459" s="4" t="str">
        <f t="shared" ref="E459:E490" si="3">IF(B459="","",B459)</f>
        <v/>
      </c>
    </row>
    <row r="460" spans="5:5" ht="15">
      <c r="E460" s="4" t="str">
        <f t="shared" si="3"/>
        <v/>
      </c>
    </row>
    <row r="461" spans="5:5" ht="15">
      <c r="E461" s="4" t="str">
        <f t="shared" si="3"/>
        <v/>
      </c>
    </row>
    <row r="462" spans="5:5" ht="15">
      <c r="E462" s="4" t="str">
        <f t="shared" si="3"/>
        <v/>
      </c>
    </row>
    <row r="463" spans="5:5" ht="15">
      <c r="E463" s="4" t="str">
        <f t="shared" si="3"/>
        <v/>
      </c>
    </row>
    <row r="464" spans="5:5" ht="15">
      <c r="E464" s="4" t="str">
        <f t="shared" si="3"/>
        <v/>
      </c>
    </row>
    <row r="465" spans="5:5" ht="15">
      <c r="E465" s="4" t="str">
        <f t="shared" si="3"/>
        <v/>
      </c>
    </row>
    <row r="466" spans="5:5" ht="15">
      <c r="E466" s="4" t="str">
        <f t="shared" si="3"/>
        <v/>
      </c>
    </row>
    <row r="467" spans="5:5" ht="15">
      <c r="E467" s="4" t="str">
        <f t="shared" si="3"/>
        <v/>
      </c>
    </row>
    <row r="468" spans="5:5" ht="15">
      <c r="E468" s="4" t="str">
        <f t="shared" si="3"/>
        <v/>
      </c>
    </row>
    <row r="469" spans="5:5" ht="15">
      <c r="E469" s="4" t="str">
        <f t="shared" si="3"/>
        <v/>
      </c>
    </row>
    <row r="470" spans="5:5" ht="15">
      <c r="E470" s="4" t="str">
        <f t="shared" si="3"/>
        <v/>
      </c>
    </row>
    <row r="471" spans="5:5" ht="15">
      <c r="E471" s="4" t="str">
        <f t="shared" si="3"/>
        <v/>
      </c>
    </row>
    <row r="472" spans="5:5" ht="15">
      <c r="E472" s="4" t="str">
        <f t="shared" si="3"/>
        <v/>
      </c>
    </row>
    <row r="473" spans="5:5" ht="15">
      <c r="E473" s="4" t="str">
        <f t="shared" si="3"/>
        <v/>
      </c>
    </row>
    <row r="474" spans="5:5" ht="15">
      <c r="E474" s="4" t="str">
        <f t="shared" si="3"/>
        <v/>
      </c>
    </row>
    <row r="475" spans="5:5" ht="15">
      <c r="E475" s="4" t="str">
        <f t="shared" si="3"/>
        <v/>
      </c>
    </row>
    <row r="476" spans="5:5" ht="15">
      <c r="E476" s="4" t="str">
        <f t="shared" si="3"/>
        <v/>
      </c>
    </row>
    <row r="477" spans="5:5" ht="15">
      <c r="E477" s="4" t="str">
        <f t="shared" si="3"/>
        <v/>
      </c>
    </row>
    <row r="478" spans="5:5" ht="15">
      <c r="E478" s="4" t="str">
        <f t="shared" si="3"/>
        <v/>
      </c>
    </row>
    <row r="479" spans="5:5" ht="15">
      <c r="E479" s="4" t="str">
        <f t="shared" si="3"/>
        <v/>
      </c>
    </row>
    <row r="480" spans="5:5" ht="15">
      <c r="E480" s="4" t="str">
        <f t="shared" si="3"/>
        <v/>
      </c>
    </row>
    <row r="481" spans="5:5" ht="15">
      <c r="E481" s="4" t="str">
        <f t="shared" si="3"/>
        <v/>
      </c>
    </row>
    <row r="482" spans="5:5" ht="15">
      <c r="E482" s="4" t="str">
        <f t="shared" si="3"/>
        <v/>
      </c>
    </row>
    <row r="483" spans="5:5" ht="15">
      <c r="E483" s="4" t="str">
        <f t="shared" si="3"/>
        <v/>
      </c>
    </row>
    <row r="484" spans="5:5" ht="15">
      <c r="E484" s="4" t="str">
        <f t="shared" si="3"/>
        <v/>
      </c>
    </row>
    <row r="485" spans="5:5" ht="15">
      <c r="E485" s="4" t="str">
        <f t="shared" si="3"/>
        <v/>
      </c>
    </row>
    <row r="486" spans="5:5" ht="15">
      <c r="E486" s="4" t="str">
        <f t="shared" si="3"/>
        <v/>
      </c>
    </row>
    <row r="487" spans="5:5" ht="15">
      <c r="E487" s="4" t="str">
        <f t="shared" si="3"/>
        <v/>
      </c>
    </row>
    <row r="488" spans="5:5" ht="15">
      <c r="E488" s="4" t="str">
        <f t="shared" si="3"/>
        <v/>
      </c>
    </row>
    <row r="489" spans="5:5" ht="15">
      <c r="E489" s="4" t="str">
        <f t="shared" si="3"/>
        <v/>
      </c>
    </row>
    <row r="490" spans="5:5" ht="15">
      <c r="E490" s="4" t="str">
        <f t="shared" si="3"/>
        <v/>
      </c>
    </row>
    <row r="491" spans="5:5" ht="15">
      <c r="E491" s="4" t="str">
        <f t="shared" ref="E491:E513" si="4">IF(B491="","",B491)</f>
        <v/>
      </c>
    </row>
    <row r="492" spans="5:5" ht="15">
      <c r="E492" s="4" t="str">
        <f t="shared" si="4"/>
        <v/>
      </c>
    </row>
    <row r="493" spans="5:5" ht="15">
      <c r="E493" s="4" t="str">
        <f t="shared" si="4"/>
        <v/>
      </c>
    </row>
    <row r="494" spans="5:5" ht="15">
      <c r="E494" s="4" t="str">
        <f t="shared" si="4"/>
        <v/>
      </c>
    </row>
    <row r="495" spans="5:5" ht="15">
      <c r="E495" s="4" t="str">
        <f t="shared" si="4"/>
        <v/>
      </c>
    </row>
    <row r="496" spans="5:5" ht="15">
      <c r="E496" s="4" t="str">
        <f t="shared" si="4"/>
        <v/>
      </c>
    </row>
    <row r="497" spans="5:5" ht="15">
      <c r="E497" s="4" t="str">
        <f t="shared" si="4"/>
        <v/>
      </c>
    </row>
    <row r="498" spans="5:5" ht="15">
      <c r="E498" s="4" t="str">
        <f t="shared" si="4"/>
        <v/>
      </c>
    </row>
    <row r="499" spans="5:5" ht="15">
      <c r="E499" s="4" t="str">
        <f t="shared" si="4"/>
        <v/>
      </c>
    </row>
    <row r="500" spans="5:5" ht="15">
      <c r="E500" s="4" t="str">
        <f t="shared" si="4"/>
        <v/>
      </c>
    </row>
    <row r="501" spans="5:5" ht="15">
      <c r="E501" s="4" t="str">
        <f t="shared" si="4"/>
        <v/>
      </c>
    </row>
    <row r="502" spans="5:5" ht="15">
      <c r="E502" s="4" t="str">
        <f t="shared" si="4"/>
        <v/>
      </c>
    </row>
    <row r="503" spans="5:5" ht="15">
      <c r="E503" s="4" t="str">
        <f t="shared" si="4"/>
        <v/>
      </c>
    </row>
    <row r="504" spans="5:5" ht="15">
      <c r="E504" s="4" t="str">
        <f t="shared" si="4"/>
        <v/>
      </c>
    </row>
    <row r="505" spans="5:5" ht="15">
      <c r="E505" s="4" t="str">
        <f t="shared" si="4"/>
        <v/>
      </c>
    </row>
    <row r="506" spans="5:5" ht="15">
      <c r="E506" s="4" t="str">
        <f t="shared" si="4"/>
        <v/>
      </c>
    </row>
    <row r="507" spans="5:5" ht="15">
      <c r="E507" s="4" t="str">
        <f t="shared" si="4"/>
        <v/>
      </c>
    </row>
    <row r="508" spans="5:5" ht="15">
      <c r="E508" s="4" t="str">
        <f t="shared" si="4"/>
        <v/>
      </c>
    </row>
    <row r="509" spans="5:5" ht="15">
      <c r="E509" s="4" t="str">
        <f t="shared" si="4"/>
        <v/>
      </c>
    </row>
    <row r="510" spans="5:5" ht="15">
      <c r="E510" s="4" t="str">
        <f t="shared" si="4"/>
        <v/>
      </c>
    </row>
    <row r="511" spans="5:5" ht="15">
      <c r="E511" s="4" t="str">
        <f t="shared" si="4"/>
        <v/>
      </c>
    </row>
    <row r="512" spans="5:5" ht="15">
      <c r="E512" s="4" t="str">
        <f t="shared" si="4"/>
        <v/>
      </c>
    </row>
    <row r="513" spans="5:5" ht="15">
      <c r="E513" s="4" t="str">
        <f t="shared" si="4"/>
        <v/>
      </c>
    </row>
  </sheetData>
  <hyperlinks>
    <hyperlink ref="B22" location="Introuge_1" display="Introduktionsuge 1"/>
    <hyperlink ref="B23" location="Introuge_2" display="Introduktionsuge 2"/>
    <hyperlink ref="B24" location="Kommunikation" display="Kommunikation - video feedback"/>
    <hyperlink ref="B25" location="Klinikophold_anæstesi" display="Klinikophold Anæstesi"/>
  </hyperlinks>
  <pageMargins left="0.7" right="0.7" top="0.75" bottom="0.75" header="0.3" footer="0.3"/>
  <pageSetup paperSize="8" scale="48" fitToHeight="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ThisWorkbook.KonverterOgUpload">
                <anchor moveWithCells="1" sizeWithCells="1">
                  <from>
                    <xdr:col>18</xdr:col>
                    <xdr:colOff>76200</xdr:colOff>
                    <xdr:row>9</xdr:row>
                    <xdr:rowOff>0</xdr:rowOff>
                  </from>
                  <to>
                    <xdr:col>19</xdr:col>
                    <xdr:colOff>514350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Button 4">
              <controlPr defaultSize="0" print="0" autoFill="0" autoPict="0" macro="[0]!ThisWorkbook.KontrollerData">
                <anchor moveWithCells="1" sizeWithCells="1">
                  <from>
                    <xdr:col>18</xdr:col>
                    <xdr:colOff>76200</xdr:colOff>
                    <xdr:row>13</xdr:row>
                    <xdr:rowOff>76200</xdr:rowOff>
                  </from>
                  <to>
                    <xdr:col>19</xdr:col>
                    <xdr:colOff>514350</xdr:colOff>
                    <xdr:row>16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7</vt:i4>
      </vt:variant>
    </vt:vector>
  </HeadingPairs>
  <TitlesOfParts>
    <vt:vector size="8" baseType="lpstr">
      <vt:lpstr>HLK E18 1-8 ny</vt:lpstr>
      <vt:lpstr>Introuge_1</vt:lpstr>
      <vt:lpstr>Introuge_2</vt:lpstr>
      <vt:lpstr>Klinikophold</vt:lpstr>
      <vt:lpstr>Klinikophold_HLK</vt:lpstr>
      <vt:lpstr>Kliniske_retningslinjer</vt:lpstr>
      <vt:lpstr>Kommunikation</vt:lpstr>
      <vt:lpstr>Ultralydskursus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Lise W. Licht</cp:lastModifiedBy>
  <cp:lastPrinted>2020-06-03T11:26:03Z</cp:lastPrinted>
  <dcterms:created xsi:type="dcterms:W3CDTF">2016-09-11T21:52:46Z</dcterms:created>
  <dcterms:modified xsi:type="dcterms:W3CDTF">2020-11-18T07:44:23Z</dcterms:modified>
</cp:coreProperties>
</file>