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O:\HE_UDDANNELSES-OMR\2 Medicin\BA og KA\LAESEPLAN\KANDIDAT\laeseplan Efteraar 2020\Excel filer\SkemaProgram\ics\"/>
    </mc:Choice>
  </mc:AlternateContent>
  <bookViews>
    <workbookView xWindow="0" yWindow="0" windowWidth="28800" windowHeight="11700"/>
  </bookViews>
  <sheets>
    <sheet name="04semesterHold1-16" sheetId="3" r:id="rId1"/>
  </sheets>
  <definedNames>
    <definedName name="Eksam_neurologi">'04semesterHold1-16'!$B$595</definedName>
    <definedName name="Eksaminatorisk_neurokirurgi">'04semesterHold1-16'!$B$578</definedName>
    <definedName name="Eksaminatorisk_neurologi">'04semesterHold1-16'!$B$578</definedName>
    <definedName name="Forelæsninger_symposier">'04semesterHold1-16'!#REF!</definedName>
    <definedName name="Intro_klinikophold">'04semesterHold1-16'!$B$490</definedName>
    <definedName name="Intro_psykiatri">'04semesterHold1-16'!$B$744</definedName>
    <definedName name="Journal_klinik">'04semesterHold1-16'!#REF!</definedName>
    <definedName name="Kommunikation">'04semesterHold1-16'!$B$900</definedName>
    <definedName name="Ledelse">'04semesterHold1-16'!#REF!</definedName>
    <definedName name="Neurofag">'04semesterHold1-16'!$B$612</definedName>
    <definedName name="Neurofysiologi">'04semesterHold1-16'!$B$551</definedName>
    <definedName name="Neuroklinik">'04semesterHold1-16'!$B$644</definedName>
    <definedName name="Neurologisk_færdighed">'04semesterHold1-16'!$B$502</definedName>
    <definedName name="Neuroradiologi">'04semesterHold1-16'!$B$534</definedName>
    <definedName name="Nuklearmedicin">'04semesterHold1-16'!$B$633</definedName>
    <definedName name="Oftalmologi">'04semesterHold1-16'!$B$386</definedName>
    <definedName name="Psyk_klinik">'04semesterHold1-16'!$B$813</definedName>
    <definedName name="Psykiatri_TBL">'04semesterHold1-16'!$B$772</definedName>
    <definedName name="Øre_næse_hals">'04semesterHold1-16'!#REF!</definedName>
  </definedNames>
  <calcPr calcId="162913"/>
</workbook>
</file>

<file path=xl/calcChain.xml><?xml version="1.0" encoding="utf-8"?>
<calcChain xmlns="http://schemas.openxmlformats.org/spreadsheetml/2006/main">
  <c r="C880" i="3" l="1"/>
  <c r="B880" i="3"/>
  <c r="B276" i="3" l="1"/>
  <c r="C276" i="3" s="1"/>
  <c r="B483" i="3" l="1"/>
  <c r="C483" i="3" s="1"/>
  <c r="B482" i="3"/>
  <c r="C482" i="3" s="1"/>
  <c r="B481" i="3"/>
  <c r="C481" i="3" s="1"/>
  <c r="B480" i="3"/>
  <c r="C480" i="3" s="1"/>
  <c r="B478" i="3"/>
  <c r="C478" i="3" s="1"/>
  <c r="B477" i="3"/>
  <c r="C477" i="3" s="1"/>
  <c r="B476" i="3"/>
  <c r="C476" i="3" s="1"/>
  <c r="B475" i="3"/>
  <c r="C475" i="3" s="1"/>
  <c r="B474" i="3"/>
  <c r="C474" i="3" s="1"/>
  <c r="B471" i="3"/>
  <c r="C471" i="3" s="1"/>
  <c r="B470" i="3"/>
  <c r="C470" i="3" s="1"/>
  <c r="B469" i="3"/>
  <c r="C469" i="3" s="1"/>
  <c r="B468" i="3"/>
  <c r="C468" i="3" s="1"/>
  <c r="B466" i="3"/>
  <c r="C466" i="3" s="1"/>
  <c r="B465" i="3"/>
  <c r="C465" i="3" s="1"/>
  <c r="B464" i="3"/>
  <c r="C464" i="3" s="1"/>
  <c r="B463" i="3"/>
  <c r="C463" i="3" s="1"/>
  <c r="B462" i="3"/>
  <c r="C462" i="3" s="1"/>
  <c r="B459" i="3"/>
  <c r="C459" i="3" s="1"/>
  <c r="B458" i="3"/>
  <c r="C458" i="3" s="1"/>
  <c r="B457" i="3"/>
  <c r="C457" i="3" s="1"/>
  <c r="B456" i="3"/>
  <c r="C456" i="3" s="1"/>
  <c r="B454" i="3"/>
  <c r="C454" i="3" s="1"/>
  <c r="B453" i="3"/>
  <c r="C453" i="3" s="1"/>
  <c r="B452" i="3"/>
  <c r="C452" i="3" s="1"/>
  <c r="B451" i="3"/>
  <c r="C451" i="3" s="1"/>
  <c r="B450" i="3"/>
  <c r="C450" i="3" s="1"/>
  <c r="B447" i="3"/>
  <c r="C447" i="3" s="1"/>
  <c r="B446" i="3"/>
  <c r="C446" i="3" s="1"/>
  <c r="B445" i="3"/>
  <c r="C445" i="3" s="1"/>
  <c r="B444" i="3"/>
  <c r="C444" i="3" s="1"/>
  <c r="B442" i="3"/>
  <c r="C442" i="3" s="1"/>
  <c r="B441" i="3"/>
  <c r="C441" i="3" s="1"/>
  <c r="B440" i="3"/>
  <c r="C440" i="3" s="1"/>
  <c r="B439" i="3"/>
  <c r="C439" i="3" s="1"/>
  <c r="B438" i="3"/>
  <c r="C438" i="3" s="1"/>
  <c r="B434" i="3"/>
  <c r="C434" i="3" s="1"/>
  <c r="B433" i="3"/>
  <c r="C433" i="3" s="1"/>
  <c r="B432" i="3"/>
  <c r="C432" i="3" s="1"/>
  <c r="B431" i="3"/>
  <c r="C431" i="3" s="1"/>
  <c r="B428" i="3"/>
  <c r="C428" i="3" s="1"/>
  <c r="B427" i="3"/>
  <c r="C427" i="3" s="1"/>
  <c r="B426" i="3"/>
  <c r="C426" i="3" s="1"/>
  <c r="B425" i="3"/>
  <c r="C425" i="3" s="1"/>
  <c r="B424" i="3"/>
  <c r="C424" i="3" s="1"/>
  <c r="B420" i="3"/>
  <c r="C420" i="3" s="1"/>
  <c r="B419" i="3"/>
  <c r="C419" i="3" s="1"/>
  <c r="B418" i="3"/>
  <c r="C418" i="3" s="1"/>
  <c r="B417" i="3"/>
  <c r="C417" i="3" s="1"/>
  <c r="B415" i="3"/>
  <c r="C415" i="3" s="1"/>
  <c r="B414" i="3"/>
  <c r="C414" i="3" s="1"/>
  <c r="B413" i="3"/>
  <c r="C413" i="3" s="1"/>
  <c r="B412" i="3"/>
  <c r="C412" i="3" s="1"/>
  <c r="B411" i="3"/>
  <c r="C411" i="3" s="1"/>
  <c r="B408" i="3"/>
  <c r="C408" i="3" s="1"/>
  <c r="B407" i="3"/>
  <c r="C407" i="3" s="1"/>
  <c r="B406" i="3"/>
  <c r="C406" i="3" s="1"/>
  <c r="B405" i="3"/>
  <c r="C405" i="3" s="1"/>
  <c r="B403" i="3"/>
  <c r="C403" i="3" s="1"/>
  <c r="B402" i="3"/>
  <c r="C402" i="3" s="1"/>
  <c r="B401" i="3"/>
  <c r="C401" i="3" s="1"/>
  <c r="B400" i="3"/>
  <c r="C400" i="3" s="1"/>
  <c r="B399" i="3"/>
  <c r="C399" i="3" s="1"/>
  <c r="B396" i="3"/>
  <c r="C396" i="3" s="1"/>
  <c r="B205" i="3" l="1"/>
  <c r="B158" i="3"/>
  <c r="B74" i="3"/>
  <c r="B62" i="3" l="1"/>
  <c r="B63" i="3"/>
  <c r="B64" i="3"/>
  <c r="B65" i="3"/>
  <c r="B66" i="3"/>
  <c r="B67" i="3"/>
  <c r="B68" i="3"/>
  <c r="B69" i="3"/>
  <c r="B70" i="3"/>
  <c r="B71" i="3"/>
  <c r="B72" i="3"/>
  <c r="B73" i="3"/>
  <c r="B75" i="3"/>
  <c r="B76" i="3"/>
  <c r="B77" i="3"/>
  <c r="B78" i="3"/>
  <c r="B79" i="3"/>
  <c r="B80" i="3"/>
  <c r="B81" i="3"/>
  <c r="B82" i="3"/>
  <c r="B83" i="3"/>
  <c r="B84" i="3"/>
  <c r="C84" i="3" s="1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C104" i="3" s="1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C127" i="3" s="1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C148" i="3" s="1"/>
  <c r="B149" i="3"/>
  <c r="B150" i="3"/>
  <c r="B151" i="3"/>
  <c r="B152" i="3"/>
  <c r="B153" i="3"/>
  <c r="B154" i="3"/>
  <c r="B155" i="3"/>
  <c r="B156" i="3"/>
  <c r="B157" i="3"/>
  <c r="B159" i="3"/>
  <c r="B160" i="3"/>
  <c r="B161" i="3"/>
  <c r="B162" i="3"/>
  <c r="B163" i="3"/>
  <c r="B164" i="3"/>
  <c r="B165" i="3"/>
  <c r="B166" i="3"/>
  <c r="B167" i="3"/>
  <c r="B168" i="3"/>
  <c r="C168" i="3" s="1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C188" i="3" s="1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6" i="3"/>
  <c r="B207" i="3"/>
  <c r="B208" i="3"/>
  <c r="B209" i="3"/>
  <c r="B210" i="3"/>
  <c r="B211" i="3"/>
  <c r="C211" i="3" s="1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C232" i="3" s="1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C253" i="3" s="1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C275" i="3" s="1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C297" i="3" s="1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C319" i="3" s="1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C341" i="3" s="1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C361" i="3" s="1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C63" i="3"/>
  <c r="B42" i="3"/>
  <c r="C42" i="3" s="1"/>
  <c r="C373" i="3" l="1"/>
  <c r="C374" i="3" s="1"/>
  <c r="C375" i="3" s="1"/>
  <c r="C357" i="3"/>
  <c r="C358" i="3" s="1"/>
  <c r="C359" i="3" s="1"/>
  <c r="C331" i="3"/>
  <c r="C332" i="3" s="1"/>
  <c r="C333" i="3" s="1"/>
  <c r="C313" i="3"/>
  <c r="C314" i="3" s="1"/>
  <c r="C315" i="3" s="1"/>
  <c r="C288" i="3"/>
  <c r="C289" i="3" s="1"/>
  <c r="C290" i="3" s="1"/>
  <c r="C265" i="3"/>
  <c r="C266" i="3" s="1"/>
  <c r="C267" i="3" s="1"/>
  <c r="C248" i="3"/>
  <c r="C249" i="3" s="1"/>
  <c r="C250" i="3" s="1"/>
  <c r="C219" i="3"/>
  <c r="C220" i="3" s="1"/>
  <c r="C221" i="3" s="1"/>
  <c r="C200" i="3"/>
  <c r="C201" i="3" s="1"/>
  <c r="C202" i="3" s="1"/>
  <c r="C176" i="3"/>
  <c r="C177" i="3" s="1"/>
  <c r="C178" i="3" s="1"/>
  <c r="C160" i="3"/>
  <c r="C161" i="3" s="1"/>
  <c r="C162" i="3" s="1"/>
  <c r="C139" i="3"/>
  <c r="C140" i="3" s="1"/>
  <c r="C141" i="3" s="1"/>
  <c r="C112" i="3"/>
  <c r="C113" i="3" s="1"/>
  <c r="C114" i="3" s="1"/>
  <c r="C96" i="3"/>
  <c r="C97" i="3" s="1"/>
  <c r="C98" i="3" s="1"/>
  <c r="C64" i="3"/>
  <c r="C65" i="3" s="1"/>
  <c r="C67" i="3" s="1"/>
  <c r="C68" i="3" s="1"/>
  <c r="C69" i="3" s="1"/>
  <c r="C71" i="3" s="1"/>
  <c r="C72" i="3" s="1"/>
  <c r="C73" i="3" s="1"/>
  <c r="C48" i="3"/>
  <c r="C49" i="3" s="1"/>
  <c r="C51" i="3" s="1"/>
  <c r="C52" i="3" s="1"/>
  <c r="C53" i="3" s="1"/>
  <c r="C55" i="3" s="1"/>
  <c r="C56" i="3" s="1"/>
  <c r="C57" i="3" s="1"/>
  <c r="C59" i="3" s="1"/>
  <c r="C60" i="3" s="1"/>
  <c r="C61" i="3" s="1"/>
  <c r="C43" i="3"/>
  <c r="C44" i="3" s="1"/>
  <c r="C76" i="3" l="1"/>
  <c r="C77" i="3" s="1"/>
  <c r="C78" i="3" s="1"/>
  <c r="C80" i="3" s="1"/>
  <c r="C81" i="3" s="1"/>
  <c r="C82" i="3" s="1"/>
  <c r="C74" i="3"/>
  <c r="C254" i="3"/>
  <c r="C255" i="3" s="1"/>
  <c r="C105" i="3"/>
  <c r="C106" i="3" s="1"/>
  <c r="C327" i="3"/>
  <c r="C328" i="3" s="1"/>
  <c r="C329" i="3" s="1"/>
  <c r="C353" i="3"/>
  <c r="C354" i="3" s="1"/>
  <c r="C355" i="3" s="1"/>
  <c r="C92" i="3"/>
  <c r="C93" i="3" s="1"/>
  <c r="C94" i="3" s="1"/>
  <c r="C298" i="3"/>
  <c r="C299" i="3" s="1"/>
  <c r="C100" i="3"/>
  <c r="C101" i="3" s="1"/>
  <c r="C102" i="3" s="1"/>
  <c r="C244" i="3"/>
  <c r="C245" i="3" s="1"/>
  <c r="C246" i="3" s="1"/>
  <c r="C309" i="3"/>
  <c r="C310" i="3" s="1"/>
  <c r="C311" i="3" s="1"/>
  <c r="C365" i="3"/>
  <c r="C366" i="3" s="1"/>
  <c r="C367" i="3" s="1"/>
  <c r="C233" i="3"/>
  <c r="C234" i="3" s="1"/>
  <c r="C120" i="3"/>
  <c r="C121" i="3" s="1"/>
  <c r="C122" i="3" s="1"/>
  <c r="C257" i="3"/>
  <c r="C258" i="3" s="1"/>
  <c r="C259" i="3" s="1"/>
  <c r="C277" i="3"/>
  <c r="C278" i="3" s="1"/>
  <c r="C85" i="3"/>
  <c r="C86" i="3" s="1"/>
  <c r="C215" i="3"/>
  <c r="C216" i="3" s="1"/>
  <c r="C217" i="3" s="1"/>
  <c r="C227" i="3"/>
  <c r="C228" i="3" s="1"/>
  <c r="C229" i="3" s="1"/>
  <c r="C236" i="3"/>
  <c r="C237" i="3" s="1"/>
  <c r="C238" i="3" s="1"/>
  <c r="C284" i="3"/>
  <c r="C285" i="3" s="1"/>
  <c r="C286" i="3" s="1"/>
  <c r="C305" i="3"/>
  <c r="C306" i="3" s="1"/>
  <c r="C307" i="3" s="1"/>
  <c r="C172" i="3"/>
  <c r="C173" i="3" s="1"/>
  <c r="C174" i="3" s="1"/>
  <c r="C269" i="3"/>
  <c r="C270" i="3" s="1"/>
  <c r="C271" i="3" s="1"/>
  <c r="C128" i="3"/>
  <c r="C129" i="3" s="1"/>
  <c r="C292" i="3"/>
  <c r="C293" i="3" s="1"/>
  <c r="C294" i="3" s="1"/>
  <c r="C88" i="3"/>
  <c r="C89" i="3" s="1"/>
  <c r="C90" i="3" s="1"/>
  <c r="C135" i="3"/>
  <c r="C136" i="3" s="1"/>
  <c r="C137" i="3" s="1"/>
  <c r="C261" i="3"/>
  <c r="C262" i="3" s="1"/>
  <c r="C263" i="3" s="1"/>
  <c r="C320" i="3"/>
  <c r="C321" i="3" s="1"/>
  <c r="C335" i="3"/>
  <c r="C336" i="3" s="1"/>
  <c r="C337" i="3" s="1"/>
  <c r="C342" i="3"/>
  <c r="C343" i="3" s="1"/>
  <c r="C156" i="3"/>
  <c r="C196" i="3"/>
  <c r="C197" i="3" s="1"/>
  <c r="C198" i="3" s="1"/>
  <c r="C223" i="3"/>
  <c r="C224" i="3" s="1"/>
  <c r="C225" i="3" s="1"/>
  <c r="C280" i="3"/>
  <c r="C281" i="3" s="1"/>
  <c r="C282" i="3" s="1"/>
  <c r="C349" i="3"/>
  <c r="C350" i="3" s="1"/>
  <c r="C351" i="3" s="1"/>
  <c r="C369" i="3"/>
  <c r="C370" i="3" s="1"/>
  <c r="C371" i="3" s="1"/>
  <c r="C108" i="3"/>
  <c r="C109" i="3" s="1"/>
  <c r="C110" i="3" s="1"/>
  <c r="C149" i="3"/>
  <c r="C150" i="3" s="1"/>
  <c r="C164" i="3"/>
  <c r="C165" i="3" s="1"/>
  <c r="C166" i="3" s="1"/>
  <c r="C180" i="3"/>
  <c r="C181" i="3" s="1"/>
  <c r="C182" i="3" s="1"/>
  <c r="C189" i="3"/>
  <c r="C204" i="3"/>
  <c r="C206" i="3" s="1"/>
  <c r="C207" i="3" s="1"/>
  <c r="C212" i="3"/>
  <c r="C213" i="3" s="1"/>
  <c r="C301" i="3"/>
  <c r="C302" i="3" s="1"/>
  <c r="C303" i="3" s="1"/>
  <c r="C362" i="3"/>
  <c r="C363" i="3" s="1"/>
  <c r="C377" i="3"/>
  <c r="C378" i="3" s="1"/>
  <c r="C379" i="3" s="1"/>
  <c r="C116" i="3"/>
  <c r="C117" i="3" s="1"/>
  <c r="C118" i="3" s="1"/>
  <c r="C131" i="3"/>
  <c r="C132" i="3" s="1"/>
  <c r="C133" i="3" s="1"/>
  <c r="C143" i="3"/>
  <c r="C144" i="3" s="1"/>
  <c r="C145" i="3" s="1"/>
  <c r="C169" i="3"/>
  <c r="C170" i="3" s="1"/>
  <c r="C240" i="3"/>
  <c r="C241" i="3" s="1"/>
  <c r="C242" i="3" s="1"/>
  <c r="C323" i="3"/>
  <c r="C324" i="3" s="1"/>
  <c r="C325" i="3" s="1"/>
  <c r="C345" i="3"/>
  <c r="C346" i="3" s="1"/>
  <c r="C347" i="3" s="1"/>
  <c r="C152" i="3"/>
  <c r="C153" i="3" s="1"/>
  <c r="C154" i="3" s="1"/>
  <c r="C192" i="3"/>
  <c r="C193" i="3" s="1"/>
  <c r="C194" i="3" s="1"/>
  <c r="B894" i="3"/>
  <c r="C894" i="3"/>
  <c r="C190" i="3" l="1"/>
  <c r="C205" i="3"/>
  <c r="C157" i="3"/>
  <c r="C158" i="3"/>
  <c r="C878" i="3"/>
  <c r="B878" i="3"/>
  <c r="I795" i="3" l="1"/>
  <c r="I796" i="3" s="1"/>
  <c r="I797" i="3" s="1"/>
  <c r="I792" i="3"/>
  <c r="I793" i="3" s="1"/>
  <c r="A792" i="3"/>
  <c r="B791" i="3"/>
  <c r="C791" i="3" s="1"/>
  <c r="B792" i="3" l="1"/>
  <c r="C792" i="3" s="1"/>
  <c r="A793" i="3"/>
  <c r="B793" i="3" s="1"/>
  <c r="C793" i="3" s="1"/>
  <c r="C1031" i="3" l="1"/>
  <c r="I1005" i="3"/>
  <c r="I1006" i="3" s="1"/>
  <c r="I1007" i="3" s="1"/>
  <c r="I1008" i="3" s="1"/>
  <c r="I1009" i="3" s="1"/>
  <c r="I1010" i="3" s="1"/>
  <c r="I1011" i="3" s="1"/>
  <c r="I1012" i="3" s="1"/>
  <c r="I1013" i="3" s="1"/>
  <c r="I1014" i="3" s="1"/>
  <c r="I1015" i="3" s="1"/>
  <c r="I1016" i="3" s="1"/>
  <c r="I1017" i="3" s="1"/>
  <c r="I1018" i="3" s="1"/>
  <c r="I1019" i="3" s="1"/>
  <c r="I1020" i="3" s="1"/>
  <c r="I1021" i="3" s="1"/>
  <c r="I1022" i="3" s="1"/>
  <c r="I1023" i="3" s="1"/>
  <c r="I1024" i="3" s="1"/>
  <c r="I1025" i="3" s="1"/>
  <c r="I1026" i="3" s="1"/>
  <c r="I1027" i="3" s="1"/>
  <c r="I1028" i="3" s="1"/>
  <c r="I978" i="3"/>
  <c r="I979" i="3" s="1"/>
  <c r="I980" i="3" s="1"/>
  <c r="I981" i="3" s="1"/>
  <c r="I982" i="3" s="1"/>
  <c r="I983" i="3" s="1"/>
  <c r="I984" i="3" s="1"/>
  <c r="I985" i="3" s="1"/>
  <c r="I986" i="3" s="1"/>
  <c r="I987" i="3" s="1"/>
  <c r="I988" i="3" s="1"/>
  <c r="I989" i="3" s="1"/>
  <c r="I990" i="3" s="1"/>
  <c r="I991" i="3" s="1"/>
  <c r="I992" i="3" s="1"/>
  <c r="I993" i="3" s="1"/>
  <c r="I994" i="3" s="1"/>
  <c r="I995" i="3" s="1"/>
  <c r="I996" i="3" s="1"/>
  <c r="I997" i="3" s="1"/>
  <c r="I998" i="3" s="1"/>
  <c r="I999" i="3" s="1"/>
  <c r="I1000" i="3" s="1"/>
  <c r="I1001" i="3" s="1"/>
  <c r="I951" i="3"/>
  <c r="I952" i="3" s="1"/>
  <c r="I953" i="3" s="1"/>
  <c r="I954" i="3" s="1"/>
  <c r="I955" i="3" s="1"/>
  <c r="I956" i="3" s="1"/>
  <c r="I957" i="3" s="1"/>
  <c r="I958" i="3" s="1"/>
  <c r="I959" i="3" s="1"/>
  <c r="I960" i="3" s="1"/>
  <c r="I961" i="3" s="1"/>
  <c r="I962" i="3" s="1"/>
  <c r="I963" i="3" s="1"/>
  <c r="I964" i="3" s="1"/>
  <c r="I965" i="3" s="1"/>
  <c r="I966" i="3" s="1"/>
  <c r="I967" i="3" s="1"/>
  <c r="I968" i="3" s="1"/>
  <c r="I969" i="3" s="1"/>
  <c r="I970" i="3" s="1"/>
  <c r="I971" i="3" s="1"/>
  <c r="I972" i="3" s="1"/>
  <c r="I973" i="3" s="1"/>
  <c r="I974" i="3" s="1"/>
  <c r="I938" i="3"/>
  <c r="I939" i="3" s="1"/>
  <c r="I940" i="3" s="1"/>
  <c r="I941" i="3" s="1"/>
  <c r="I942" i="3" s="1"/>
  <c r="I943" i="3" s="1"/>
  <c r="I944" i="3" s="1"/>
  <c r="I945" i="3" s="1"/>
  <c r="I946" i="3" s="1"/>
  <c r="I928" i="3"/>
  <c r="I929" i="3" s="1"/>
  <c r="I930" i="3" s="1"/>
  <c r="I931" i="3" s="1"/>
  <c r="I932" i="3" s="1"/>
  <c r="I933" i="3" s="1"/>
  <c r="I934" i="3" s="1"/>
  <c r="I935" i="3" s="1"/>
  <c r="I936" i="3" s="1"/>
  <c r="I924" i="3"/>
  <c r="I925" i="3" s="1"/>
  <c r="I926" i="3" s="1"/>
  <c r="C977" i="3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950" i="3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1004" i="3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1023" i="3" s="1"/>
  <c r="C1024" i="3" s="1"/>
  <c r="C1025" i="3" s="1"/>
  <c r="C1026" i="3" s="1"/>
  <c r="C1027" i="3" s="1"/>
  <c r="C1028" i="3" s="1"/>
  <c r="C916" i="3"/>
  <c r="B916" i="3"/>
  <c r="C915" i="3"/>
  <c r="B915" i="3"/>
  <c r="C914" i="3"/>
  <c r="B914" i="3"/>
  <c r="C912" i="3"/>
  <c r="B912" i="3"/>
  <c r="C911" i="3"/>
  <c r="B911" i="3"/>
  <c r="C910" i="3"/>
  <c r="B910" i="3"/>
  <c r="C908" i="3"/>
  <c r="B908" i="3"/>
  <c r="C907" i="3"/>
  <c r="B907" i="3"/>
  <c r="C906" i="3"/>
  <c r="B906" i="3"/>
  <c r="C904" i="3"/>
  <c r="B870" i="3"/>
  <c r="B869" i="3"/>
  <c r="B868" i="3"/>
  <c r="B867" i="3"/>
  <c r="C866" i="3"/>
  <c r="C867" i="3" s="1"/>
  <c r="C868" i="3" s="1"/>
  <c r="C869" i="3" s="1"/>
  <c r="C870" i="3" s="1"/>
  <c r="B866" i="3"/>
  <c r="B863" i="3"/>
  <c r="B862" i="3"/>
  <c r="B861" i="3"/>
  <c r="B860" i="3"/>
  <c r="C859" i="3"/>
  <c r="C860" i="3" s="1"/>
  <c r="C861" i="3" s="1"/>
  <c r="C862" i="3" s="1"/>
  <c r="C863" i="3" s="1"/>
  <c r="B859" i="3"/>
  <c r="B855" i="3"/>
  <c r="B854" i="3"/>
  <c r="B853" i="3"/>
  <c r="B852" i="3"/>
  <c r="C851" i="3"/>
  <c r="C852" i="3" s="1"/>
  <c r="C853" i="3" s="1"/>
  <c r="C854" i="3" s="1"/>
  <c r="C855" i="3" s="1"/>
  <c r="B851" i="3"/>
  <c r="B848" i="3"/>
  <c r="B847" i="3"/>
  <c r="B846" i="3"/>
  <c r="B845" i="3"/>
  <c r="C844" i="3"/>
  <c r="C845" i="3" s="1"/>
  <c r="C846" i="3" s="1"/>
  <c r="C847" i="3" s="1"/>
  <c r="C848" i="3" s="1"/>
  <c r="B844" i="3"/>
  <c r="C836" i="3"/>
  <c r="C837" i="3" s="1"/>
  <c r="C838" i="3" s="1"/>
  <c r="C839" i="3" s="1"/>
  <c r="C840" i="3" s="1"/>
  <c r="C829" i="3"/>
  <c r="C830" i="3" s="1"/>
  <c r="C831" i="3" s="1"/>
  <c r="C832" i="3" s="1"/>
  <c r="C833" i="3" s="1"/>
  <c r="B826" i="3"/>
  <c r="B825" i="3"/>
  <c r="B824" i="3"/>
  <c r="B823" i="3"/>
  <c r="C822" i="3"/>
  <c r="C823" i="3" s="1"/>
  <c r="C824" i="3" s="1"/>
  <c r="C825" i="3" s="1"/>
  <c r="C826" i="3" s="1"/>
  <c r="B822" i="3"/>
  <c r="B819" i="3"/>
  <c r="B818" i="3"/>
  <c r="B817" i="3"/>
  <c r="B816" i="3"/>
  <c r="C815" i="3"/>
  <c r="C816" i="3" s="1"/>
  <c r="B815" i="3"/>
  <c r="B829" i="3"/>
  <c r="B830" i="3"/>
  <c r="B831" i="3"/>
  <c r="B832" i="3"/>
  <c r="B833" i="3"/>
  <c r="B836" i="3"/>
  <c r="B837" i="3"/>
  <c r="B838" i="3"/>
  <c r="B839" i="3"/>
  <c r="B840" i="3"/>
  <c r="I789" i="3"/>
  <c r="I779" i="3"/>
  <c r="I780" i="3" s="1"/>
  <c r="I805" i="3"/>
  <c r="B805" i="3" s="1"/>
  <c r="C805" i="3" s="1"/>
  <c r="B804" i="3"/>
  <c r="C804" i="3" s="1"/>
  <c r="I801" i="3"/>
  <c r="A801" i="3"/>
  <c r="A802" i="3" s="1"/>
  <c r="B800" i="3"/>
  <c r="C800" i="3" s="1"/>
  <c r="C801" i="3" s="1"/>
  <c r="C802" i="3" s="1"/>
  <c r="B796" i="3"/>
  <c r="C796" i="3" s="1"/>
  <c r="B795" i="3"/>
  <c r="C795" i="3" s="1"/>
  <c r="B788" i="3"/>
  <c r="C788" i="3" s="1"/>
  <c r="B786" i="3"/>
  <c r="C786" i="3" s="1"/>
  <c r="I787" i="3"/>
  <c r="A787" i="3"/>
  <c r="A784" i="3" s="1"/>
  <c r="B783" i="3"/>
  <c r="C783" i="3" s="1"/>
  <c r="D765" i="3"/>
  <c r="D764" i="3"/>
  <c r="I763" i="3"/>
  <c r="B763" i="3" s="1"/>
  <c r="D763" i="3"/>
  <c r="B762" i="3"/>
  <c r="C762" i="3" s="1"/>
  <c r="C763" i="3" s="1"/>
  <c r="C764" i="3" s="1"/>
  <c r="C765" i="3" s="1"/>
  <c r="D760" i="3"/>
  <c r="D759" i="3"/>
  <c r="I758" i="3"/>
  <c r="I759" i="3" s="1"/>
  <c r="D758" i="3"/>
  <c r="B757" i="3"/>
  <c r="D754" i="3"/>
  <c r="D753" i="3"/>
  <c r="I752" i="3"/>
  <c r="I753" i="3" s="1"/>
  <c r="D752" i="3"/>
  <c r="B751" i="3"/>
  <c r="C751" i="3" s="1"/>
  <c r="C752" i="3" s="1"/>
  <c r="C753" i="3" s="1"/>
  <c r="C754" i="3" s="1"/>
  <c r="C755" i="3" s="1"/>
  <c r="B637" i="3"/>
  <c r="C637" i="3" s="1"/>
  <c r="B636" i="3"/>
  <c r="C636" i="3" s="1"/>
  <c r="B635" i="3"/>
  <c r="C635" i="3" s="1"/>
  <c r="B627" i="3"/>
  <c r="C627" i="3" s="1"/>
  <c r="B626" i="3"/>
  <c r="C626" i="3" s="1"/>
  <c r="B625" i="3"/>
  <c r="C625" i="3" s="1"/>
  <c r="B623" i="3"/>
  <c r="C623" i="3" s="1"/>
  <c r="B622" i="3"/>
  <c r="C622" i="3" s="1"/>
  <c r="B621" i="3"/>
  <c r="C621" i="3" s="1"/>
  <c r="B615" i="3"/>
  <c r="C615" i="3" s="1"/>
  <c r="B614" i="3"/>
  <c r="C614" i="3" s="1"/>
  <c r="B613" i="3"/>
  <c r="C613" i="3" s="1"/>
  <c r="B738" i="3"/>
  <c r="B737" i="3"/>
  <c r="B736" i="3"/>
  <c r="C735" i="3"/>
  <c r="C736" i="3" s="1"/>
  <c r="C737" i="3" s="1"/>
  <c r="C738" i="3" s="1"/>
  <c r="C739" i="3" s="1"/>
  <c r="B735" i="3"/>
  <c r="B734" i="3"/>
  <c r="B732" i="3"/>
  <c r="B731" i="3"/>
  <c r="B730" i="3"/>
  <c r="C729" i="3"/>
  <c r="C730" i="3" s="1"/>
  <c r="C731" i="3" s="1"/>
  <c r="C732" i="3" s="1"/>
  <c r="C733" i="3" s="1"/>
  <c r="B729" i="3"/>
  <c r="B726" i="3"/>
  <c r="B725" i="3"/>
  <c r="B724" i="3"/>
  <c r="C723" i="3"/>
  <c r="C724" i="3" s="1"/>
  <c r="C725" i="3" s="1"/>
  <c r="C726" i="3" s="1"/>
  <c r="C727" i="3" s="1"/>
  <c r="B723" i="3"/>
  <c r="B722" i="3"/>
  <c r="B721" i="3"/>
  <c r="B720" i="3"/>
  <c r="B719" i="3"/>
  <c r="B718" i="3"/>
  <c r="C717" i="3"/>
  <c r="C718" i="3" s="1"/>
  <c r="C719" i="3" s="1"/>
  <c r="C720" i="3" s="1"/>
  <c r="C721" i="3" s="1"/>
  <c r="B690" i="3"/>
  <c r="B689" i="3"/>
  <c r="B688" i="3"/>
  <c r="C687" i="3"/>
  <c r="C688" i="3" s="1"/>
  <c r="C689" i="3" s="1"/>
  <c r="C690" i="3" s="1"/>
  <c r="C691" i="3" s="1"/>
  <c r="B687" i="3"/>
  <c r="B686" i="3"/>
  <c r="B684" i="3"/>
  <c r="B683" i="3"/>
  <c r="B682" i="3"/>
  <c r="C681" i="3"/>
  <c r="C682" i="3" s="1"/>
  <c r="C683" i="3" s="1"/>
  <c r="C684" i="3" s="1"/>
  <c r="C685" i="3" s="1"/>
  <c r="B681" i="3"/>
  <c r="B678" i="3"/>
  <c r="B677" i="3"/>
  <c r="B676" i="3"/>
  <c r="C675" i="3"/>
  <c r="C676" i="3" s="1"/>
  <c r="C677" i="3" s="1"/>
  <c r="C678" i="3" s="1"/>
  <c r="C679" i="3" s="1"/>
  <c r="B675" i="3"/>
  <c r="B674" i="3"/>
  <c r="B673" i="3"/>
  <c r="B672" i="3"/>
  <c r="B671" i="3"/>
  <c r="B670" i="3"/>
  <c r="C669" i="3"/>
  <c r="C670" i="3" s="1"/>
  <c r="C671" i="3" s="1"/>
  <c r="C672" i="3" s="1"/>
  <c r="C673" i="3" s="1"/>
  <c r="B666" i="3"/>
  <c r="B665" i="3"/>
  <c r="B664" i="3"/>
  <c r="C663" i="3"/>
  <c r="C664" i="3" s="1"/>
  <c r="C665" i="3" s="1"/>
  <c r="C666" i="3" s="1"/>
  <c r="C667" i="3" s="1"/>
  <c r="B663" i="3"/>
  <c r="B662" i="3"/>
  <c r="B660" i="3"/>
  <c r="B659" i="3"/>
  <c r="B658" i="3"/>
  <c r="C657" i="3"/>
  <c r="C658" i="3" s="1"/>
  <c r="C659" i="3" s="1"/>
  <c r="C660" i="3" s="1"/>
  <c r="C661" i="3" s="1"/>
  <c r="B657" i="3"/>
  <c r="B654" i="3"/>
  <c r="B653" i="3"/>
  <c r="B652" i="3"/>
  <c r="C651" i="3"/>
  <c r="C652" i="3" s="1"/>
  <c r="C653" i="3" s="1"/>
  <c r="C654" i="3" s="1"/>
  <c r="C655" i="3" s="1"/>
  <c r="B651" i="3"/>
  <c r="B650" i="3"/>
  <c r="B649" i="3"/>
  <c r="B648" i="3"/>
  <c r="B647" i="3"/>
  <c r="B646" i="3"/>
  <c r="C645" i="3"/>
  <c r="C646" i="3" s="1"/>
  <c r="C647" i="3" s="1"/>
  <c r="C648" i="3" s="1"/>
  <c r="C649" i="3" s="1"/>
  <c r="C757" i="3" l="1"/>
  <c r="C758" i="3" s="1"/>
  <c r="C759" i="3" s="1"/>
  <c r="C760" i="3" s="1"/>
  <c r="I803" i="3"/>
  <c r="B803" i="3" s="1"/>
  <c r="C803" i="3" s="1"/>
  <c r="I802" i="3"/>
  <c r="B802" i="3" s="1"/>
  <c r="I785" i="3"/>
  <c r="B785" i="3" s="1"/>
  <c r="C785" i="3" s="1"/>
  <c r="I784" i="3"/>
  <c r="B784" i="3" s="1"/>
  <c r="C784" i="3" s="1"/>
  <c r="C817" i="3"/>
  <c r="C818" i="3" s="1"/>
  <c r="C819" i="3" s="1"/>
  <c r="B752" i="3"/>
  <c r="B801" i="3"/>
  <c r="I806" i="3"/>
  <c r="I807" i="3" s="1"/>
  <c r="B807" i="3" s="1"/>
  <c r="C806" i="3"/>
  <c r="C807" i="3"/>
  <c r="B787" i="3"/>
  <c r="C787" i="3" s="1"/>
  <c r="C798" i="3"/>
  <c r="C797" i="3"/>
  <c r="B794" i="3"/>
  <c r="C794" i="3" s="1"/>
  <c r="B758" i="3"/>
  <c r="I764" i="3"/>
  <c r="I760" i="3"/>
  <c r="B760" i="3" s="1"/>
  <c r="B759" i="3"/>
  <c r="I754" i="3"/>
  <c r="B753" i="3"/>
  <c r="B754" i="3" l="1"/>
  <c r="I755" i="3"/>
  <c r="B755" i="3" s="1"/>
  <c r="B806" i="3"/>
  <c r="B789" i="3"/>
  <c r="C789" i="3" s="1"/>
  <c r="I798" i="3"/>
  <c r="B798" i="3" s="1"/>
  <c r="B797" i="3"/>
  <c r="I765" i="3"/>
  <c r="B765" i="3" s="1"/>
  <c r="B764" i="3"/>
  <c r="E606" i="3" l="1"/>
  <c r="B606" i="3"/>
  <c r="C606" i="3" s="1"/>
  <c r="B605" i="3"/>
  <c r="C605" i="3" s="1"/>
  <c r="E603" i="3"/>
  <c r="B603" i="3"/>
  <c r="C603" i="3" s="1"/>
  <c r="B602" i="3"/>
  <c r="C602" i="3" s="1"/>
  <c r="E600" i="3"/>
  <c r="B600" i="3"/>
  <c r="C600" i="3" s="1"/>
  <c r="B599" i="3"/>
  <c r="C599" i="3" s="1"/>
  <c r="C581" i="3" l="1"/>
  <c r="C584" i="3"/>
  <c r="C587" i="3"/>
  <c r="B589" i="3"/>
  <c r="C589" i="3" s="1"/>
  <c r="B588" i="3"/>
  <c r="C588" i="3" s="1"/>
  <c r="B582" i="3"/>
  <c r="C582" i="3" s="1"/>
  <c r="B583" i="3"/>
  <c r="C583" i="3" s="1"/>
  <c r="B585" i="3"/>
  <c r="C585" i="3" s="1"/>
  <c r="B586" i="3"/>
  <c r="C586" i="3" s="1"/>
  <c r="B572" i="3" l="1"/>
  <c r="C572" i="3" s="1"/>
  <c r="B570" i="3"/>
  <c r="C570" i="3" s="1"/>
  <c r="B571" i="3"/>
  <c r="C571" i="3" s="1"/>
  <c r="B562" i="3"/>
  <c r="C562" i="3" s="1"/>
  <c r="B561" i="3"/>
  <c r="C561" i="3" s="1"/>
  <c r="B559" i="3"/>
  <c r="C559" i="3" s="1"/>
  <c r="B558" i="3"/>
  <c r="C558" i="3" s="1"/>
  <c r="B556" i="3"/>
  <c r="C556" i="3" s="1"/>
  <c r="B555" i="3"/>
  <c r="C555" i="3" s="1"/>
  <c r="B545" i="3"/>
  <c r="C545" i="3" s="1"/>
  <c r="B544" i="3"/>
  <c r="C544" i="3" s="1"/>
  <c r="B542" i="3"/>
  <c r="C542" i="3" s="1"/>
  <c r="B541" i="3"/>
  <c r="C541" i="3" s="1"/>
  <c r="B539" i="3"/>
  <c r="C539" i="3" s="1"/>
  <c r="B538" i="3"/>
  <c r="C538" i="3" s="1"/>
  <c r="B527" i="3" l="1"/>
  <c r="C527" i="3" s="1"/>
  <c r="B526" i="3"/>
  <c r="C526" i="3" s="1"/>
  <c r="B525" i="3"/>
  <c r="C525" i="3" s="1"/>
  <c r="B524" i="3"/>
  <c r="C524" i="3" s="1"/>
  <c r="B520" i="3"/>
  <c r="C520" i="3" s="1"/>
  <c r="B519" i="3"/>
  <c r="C519" i="3" s="1"/>
  <c r="B518" i="3"/>
  <c r="C518" i="3" s="1"/>
  <c r="B517" i="3"/>
  <c r="C517" i="3" s="1"/>
  <c r="B506" i="3"/>
  <c r="C506" i="3" s="1"/>
  <c r="B505" i="3"/>
  <c r="C505" i="3" s="1"/>
  <c r="B504" i="3"/>
  <c r="C504" i="3" s="1"/>
  <c r="B503" i="3"/>
  <c r="C503" i="3" s="1"/>
  <c r="B493" i="3" l="1"/>
  <c r="C493" i="3" s="1"/>
  <c r="B494" i="3"/>
  <c r="C494" i="3" s="1"/>
  <c r="B495" i="3"/>
  <c r="C495" i="3" s="1"/>
  <c r="B395" i="3" l="1"/>
  <c r="C395" i="3" s="1"/>
  <c r="B394" i="3"/>
  <c r="C394" i="3" s="1"/>
  <c r="B393" i="3"/>
  <c r="C393" i="3" s="1"/>
  <c r="B391" i="3"/>
  <c r="C391" i="3" s="1"/>
  <c r="B390" i="3"/>
  <c r="C390" i="3" s="1"/>
  <c r="B389" i="3"/>
  <c r="C389" i="3" s="1"/>
  <c r="B388" i="3"/>
  <c r="C388" i="3" s="1"/>
  <c r="B387" i="3"/>
  <c r="C387" i="3" s="1"/>
  <c r="B889" i="3" l="1"/>
  <c r="B553" i="3"/>
  <c r="C553" i="3" s="1"/>
  <c r="B536" i="3"/>
  <c r="C536" i="3" s="1"/>
  <c r="B513" i="3"/>
  <c r="C513" i="3" s="1"/>
  <c r="B512" i="3"/>
  <c r="C512" i="3" s="1"/>
  <c r="B511" i="3"/>
  <c r="C511" i="3" s="1"/>
  <c r="B888" i="3"/>
  <c r="C882" i="3"/>
  <c r="B882" i="3"/>
  <c r="C884" i="3"/>
  <c r="B884" i="3"/>
  <c r="C877" i="3"/>
  <c r="C891" i="3"/>
  <c r="C892" i="3"/>
  <c r="C893" i="3"/>
  <c r="C883" i="3"/>
  <c r="C887" i="3"/>
  <c r="C888" i="3" s="1"/>
  <c r="C889" i="3" s="1"/>
  <c r="B877" i="3"/>
  <c r="B891" i="3"/>
  <c r="B892" i="3"/>
  <c r="B893" i="3"/>
  <c r="B883" i="3"/>
  <c r="B887" i="3"/>
  <c r="B569" i="3"/>
  <c r="C569" i="3" s="1"/>
  <c r="B714" i="3"/>
  <c r="B713" i="3"/>
  <c r="B712" i="3"/>
  <c r="C711" i="3"/>
  <c r="C712" i="3" s="1"/>
  <c r="C713" i="3" s="1"/>
  <c r="C714" i="3" s="1"/>
  <c r="C715" i="3" s="1"/>
  <c r="B711" i="3"/>
  <c r="B710" i="3"/>
  <c r="B708" i="3"/>
  <c r="B707" i="3"/>
  <c r="B706" i="3"/>
  <c r="C705" i="3"/>
  <c r="C706" i="3" s="1"/>
  <c r="C707" i="3" s="1"/>
  <c r="C708" i="3" s="1"/>
  <c r="C709" i="3" s="1"/>
  <c r="B705" i="3"/>
  <c r="B697" i="3"/>
  <c r="C699" i="3"/>
  <c r="C700" i="3" s="1"/>
  <c r="C701" i="3" s="1"/>
  <c r="C702" i="3" s="1"/>
  <c r="C703" i="3" s="1"/>
  <c r="C693" i="3"/>
  <c r="C694" i="3" s="1"/>
  <c r="C695" i="3" s="1"/>
  <c r="C696" i="3" s="1"/>
  <c r="C697" i="3" s="1"/>
  <c r="C923" i="3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B634" i="3"/>
  <c r="C634" i="3" s="1"/>
  <c r="B535" i="3"/>
  <c r="C535" i="3" s="1"/>
  <c r="B779" i="3"/>
  <c r="C779" i="3" s="1"/>
  <c r="C902" i="3"/>
  <c r="C903" i="3"/>
  <c r="B901" i="3"/>
  <c r="B902" i="3"/>
  <c r="B903" i="3"/>
  <c r="B904" i="3"/>
  <c r="B814" i="3"/>
  <c r="A775" i="3"/>
  <c r="A776" i="3" s="1"/>
  <c r="I775" i="3"/>
  <c r="B774" i="3"/>
  <c r="C774" i="3" s="1"/>
  <c r="B773" i="3"/>
  <c r="C773" i="3" s="1"/>
  <c r="B746" i="3"/>
  <c r="C746" i="3" s="1"/>
  <c r="C747" i="3" s="1"/>
  <c r="C748" i="3" s="1"/>
  <c r="C749" i="3" s="1"/>
  <c r="B745" i="3"/>
  <c r="I747" i="3"/>
  <c r="B747" i="3" s="1"/>
  <c r="B750" i="3"/>
  <c r="D749" i="3"/>
  <c r="D748" i="3"/>
  <c r="D747" i="3"/>
  <c r="B617" i="3"/>
  <c r="C617" i="3" s="1"/>
  <c r="B618" i="3"/>
  <c r="C618" i="3" s="1"/>
  <c r="B619" i="3"/>
  <c r="C619" i="3" s="1"/>
  <c r="B694" i="3"/>
  <c r="B695" i="3"/>
  <c r="B696" i="3"/>
  <c r="B698" i="3"/>
  <c r="B699" i="3"/>
  <c r="B700" i="3"/>
  <c r="B701" i="3"/>
  <c r="B702" i="3"/>
  <c r="E597" i="3"/>
  <c r="B597" i="3"/>
  <c r="C597" i="3" s="1"/>
  <c r="B596" i="3"/>
  <c r="C596" i="3" s="1"/>
  <c r="B579" i="3"/>
  <c r="C579" i="3" s="1"/>
  <c r="B580" i="3"/>
  <c r="C580" i="3" s="1"/>
  <c r="B552" i="3"/>
  <c r="C552" i="3" s="1"/>
  <c r="B510" i="3"/>
  <c r="C510" i="3" s="1"/>
  <c r="B492" i="3"/>
  <c r="C492" i="3" s="1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B778" i="3"/>
  <c r="C778" i="3" s="1"/>
  <c r="I777" i="3" l="1"/>
  <c r="B777" i="3" s="1"/>
  <c r="C777" i="3" s="1"/>
  <c r="I776" i="3"/>
  <c r="B776" i="3" s="1"/>
  <c r="C776" i="3" s="1"/>
  <c r="I748" i="3"/>
  <c r="B775" i="3"/>
  <c r="C775" i="3" s="1"/>
  <c r="C781" i="3"/>
  <c r="C780" i="3"/>
  <c r="I749" i="3" l="1"/>
  <c r="B749" i="3" s="1"/>
  <c r="B748" i="3"/>
  <c r="I781" i="3"/>
  <c r="B781" i="3" s="1"/>
  <c r="B780" i="3"/>
</calcChain>
</file>

<file path=xl/comments1.xml><?xml version="1.0" encoding="utf-8"?>
<comments xmlns="http://schemas.openxmlformats.org/spreadsheetml/2006/main">
  <authors>
    <author>Christian Stampe Olesen</author>
  </authors>
  <commentList>
    <comment ref="R207" authorId="0" shapeId="0">
      <text>
        <r>
          <rPr>
            <b/>
            <sz val="9"/>
            <color indexed="81"/>
            <rFont val="Tahoma"/>
            <family val="2"/>
          </rPr>
          <t>Christian Stampe Olesen:</t>
        </r>
        <r>
          <rPr>
            <sz val="9"/>
            <color indexed="81"/>
            <rFont val="Tahoma"/>
            <family val="2"/>
          </rPr>
          <t xml:space="preserve">
Tilpasset Covid-undervising - se mail fra Tejs af 12/8 - opdateret 13/8
</t>
        </r>
      </text>
    </comment>
  </commentList>
</comments>
</file>

<file path=xl/sharedStrings.xml><?xml version="1.0" encoding="utf-8"?>
<sst xmlns="http://schemas.openxmlformats.org/spreadsheetml/2006/main" count="2526" uniqueCount="376">
  <si>
    <t>ja</t>
  </si>
  <si>
    <t>Dette er for hold # (fx 1-8 eller 1)</t>
  </si>
  <si>
    <t>Fag</t>
  </si>
  <si>
    <t>Navn</t>
  </si>
  <si>
    <t>Start Dato</t>
  </si>
  <si>
    <t>Start Tid</t>
  </si>
  <si>
    <t>Slut Dato (optional)</t>
  </si>
  <si>
    <t>Beskrivelse</t>
  </si>
  <si>
    <t>Lokation</t>
  </si>
  <si>
    <t>Afd.</t>
  </si>
  <si>
    <t>Tom 3</t>
  </si>
  <si>
    <t>Kal uge</t>
  </si>
  <si>
    <t>Sem uge</t>
  </si>
  <si>
    <t>Uge dag</t>
  </si>
  <si>
    <t>Semester uge start (mandag)</t>
  </si>
  <si>
    <t>År</t>
  </si>
  <si>
    <t>Brug hold funktion ja/nej (T1):</t>
  </si>
  <si>
    <t>Fra hold nr (T2):</t>
  </si>
  <si>
    <t>Til hold nr (T3):</t>
  </si>
  <si>
    <t>Navn på filen (T4)</t>
  </si>
  <si>
    <t>Test: ja/nej (T5)</t>
  </si>
  <si>
    <t>Neurologisk færdighedstræning</t>
  </si>
  <si>
    <t>Neurofysiologi</t>
  </si>
  <si>
    <t>Neurofag TBL</t>
  </si>
  <si>
    <t>1-16</t>
  </si>
  <si>
    <t>Holdundervisning ØNH</t>
  </si>
  <si>
    <t>4</t>
  </si>
  <si>
    <t>3</t>
  </si>
  <si>
    <t>1</t>
  </si>
  <si>
    <t>2</t>
  </si>
  <si>
    <t>obligatorisk holdundervisning</t>
  </si>
  <si>
    <t>Holdundervisning Oftalmologi</t>
  </si>
  <si>
    <t>Oftalmologi obligatorisk</t>
  </si>
  <si>
    <t>1-2</t>
  </si>
  <si>
    <t>Introduktion</t>
  </si>
  <si>
    <t>1-4</t>
  </si>
  <si>
    <t>Introduktion til klnikophold neurofag</t>
  </si>
  <si>
    <t>Obligatorisk Færdighedstræning</t>
  </si>
  <si>
    <t>Neuroradiologi</t>
  </si>
  <si>
    <t>Eksaminatorisk klinik (neurokirurgi)</t>
  </si>
  <si>
    <t>Eksaminatorisk klinik (Neurologi)</t>
  </si>
  <si>
    <t>Klinik</t>
  </si>
  <si>
    <t/>
  </si>
  <si>
    <t>klinik</t>
  </si>
  <si>
    <t>Neurofag - TBL - Anfaldslidelser</t>
  </si>
  <si>
    <t>Neurofag - TBL - Stroke</t>
  </si>
  <si>
    <t>Neurofag - TBL - Neuromuskulær</t>
  </si>
  <si>
    <t>Nuklearmedicin</t>
  </si>
  <si>
    <t>Forelæsning: Parkinson og demens</t>
  </si>
  <si>
    <t>Orientering om undervisning og diagnostisk interview PSE</t>
  </si>
  <si>
    <t>Psykotiske symptomer</t>
  </si>
  <si>
    <t>Ikke-psykotiske symptomer</t>
  </si>
  <si>
    <t>Overordnet introduktion til børne- og ungdomspsykiatri</t>
  </si>
  <si>
    <t>Introduktion til psykiatri</t>
  </si>
  <si>
    <t>Psykiatri TBL</t>
  </si>
  <si>
    <t>Psykiatri klinik</t>
  </si>
  <si>
    <t>Kommunikationstræning om funktionelle lidelser</t>
  </si>
  <si>
    <t>Intro til funktionelle lidelser - forelæsning</t>
  </si>
  <si>
    <t>Funktionelle lidelser - holdundervisning</t>
  </si>
  <si>
    <t>Neurologi</t>
  </si>
  <si>
    <t>Neurokirurgi</t>
  </si>
  <si>
    <t>Huske at sende til</t>
  </si>
  <si>
    <t>Svaret på udsending</t>
  </si>
  <si>
    <t>Undervisningen må ikke ligge før kl. 9 en onsdag</t>
  </si>
  <si>
    <t>Neurologi - Obligatorisk</t>
  </si>
  <si>
    <t>Speciale</t>
  </si>
  <si>
    <t>Hold 1-4</t>
  </si>
  <si>
    <t>Neuro Klinik</t>
  </si>
  <si>
    <t>ØNH</t>
  </si>
  <si>
    <t>SPECIALE</t>
  </si>
  <si>
    <t>Neurorehabilitering</t>
  </si>
  <si>
    <t>Uge 17</t>
  </si>
  <si>
    <t>ØNH - holdundervisning</t>
  </si>
  <si>
    <t>,1</t>
  </si>
  <si>
    <t>,2</t>
  </si>
  <si>
    <t>Introduktion til oftalmologi</t>
  </si>
  <si>
    <t>Eksamensforberedelse</t>
  </si>
  <si>
    <t>3-4</t>
  </si>
  <si>
    <t>13-14</t>
  </si>
  <si>
    <t>15-16</t>
  </si>
  <si>
    <t>9-10</t>
  </si>
  <si>
    <t>11-12</t>
  </si>
  <si>
    <t>5-6</t>
  </si>
  <si>
    <t>7-8</t>
  </si>
  <si>
    <t>5-8</t>
  </si>
  <si>
    <t>13-16</t>
  </si>
  <si>
    <t>9-12</t>
  </si>
  <si>
    <t>Neurologi - intro</t>
  </si>
  <si>
    <t>Kliniske cases (Neurokirurgi) - tidl. Eksaminatorisk klinik</t>
  </si>
  <si>
    <t>Kliniske cases (Neurologi) - tidl. Eksaminatorisk klinik</t>
  </si>
  <si>
    <t>kliniske cases - neurokirurgi</t>
  </si>
  <si>
    <t>kliniske cases - Neurologi</t>
  </si>
  <si>
    <t>Første dag er dækket af introen</t>
  </si>
  <si>
    <t>TBL-dag</t>
  </si>
  <si>
    <t>Neurologi - TBL</t>
  </si>
  <si>
    <t>Intro til psykiatri klinik</t>
  </si>
  <si>
    <t>Ferier og helligdage</t>
  </si>
  <si>
    <t>Faglig dag</t>
  </si>
  <si>
    <t>Faglig dag for alle</t>
  </si>
  <si>
    <t>Undervisningsfri efter kl. 11:00</t>
  </si>
  <si>
    <t>Overlaps kontrol</t>
  </si>
  <si>
    <t>Kliniske cases Neurokirurgi</t>
  </si>
  <si>
    <t>Kliniske cases Neurologi</t>
  </si>
  <si>
    <t>Neuro TBL</t>
  </si>
  <si>
    <t>Intro psykiatri</t>
  </si>
  <si>
    <t>Neuro klinik</t>
  </si>
  <si>
    <t>ok med overlap til faglig dag</t>
  </si>
  <si>
    <t>OK med overlap til Neuroklinik og spciale</t>
  </si>
  <si>
    <t>9</t>
  </si>
  <si>
    <t>11</t>
  </si>
  <si>
    <t>12</t>
  </si>
  <si>
    <t>10</t>
  </si>
  <si>
    <t>16</t>
  </si>
  <si>
    <t>14</t>
  </si>
  <si>
    <t>13</t>
  </si>
  <si>
    <t>15</t>
  </si>
  <si>
    <t>7</t>
  </si>
  <si>
    <t>5</t>
  </si>
  <si>
    <t>8</t>
  </si>
  <si>
    <t>6</t>
  </si>
  <si>
    <t>Ondt i halsen</t>
  </si>
  <si>
    <t>ØNH, Neuroradiologi, almen medicin, onkologi, anæstesi</t>
  </si>
  <si>
    <t>Psyk og farma - Medicinsk behandling af depression, angst og OCD</t>
  </si>
  <si>
    <t>misbrugscreening</t>
  </si>
  <si>
    <t>Neuroradiologi - beskrivelse af principper og begrunde brug af  EEG, ENG og EMG</t>
  </si>
  <si>
    <t>E 2020</t>
  </si>
  <si>
    <t>Undervisningslokaler J107-143+144, DNU</t>
  </si>
  <si>
    <t>Undervisningslokaler J107-136+137 , DNU</t>
  </si>
  <si>
    <t>Koncern HR, MidtSim, Incuba Skejby, Palle Juul-Jensens Boulevard 82, 1.</t>
  </si>
  <si>
    <t>Koncern HR, MidtSim, Nørrebrogade 44, bygning 1Z</t>
  </si>
  <si>
    <t>Merete Barker aud., Søauditorierne, AU</t>
  </si>
  <si>
    <t>Hoved Nerve Psykiatri</t>
  </si>
  <si>
    <t>Underviser</t>
  </si>
  <si>
    <t>Lene Høimark /Mahmoud Ashkanian</t>
  </si>
  <si>
    <t>Ljubica Andersen / Per Hove</t>
  </si>
  <si>
    <t>Tejs Ehlers Klug</t>
  </si>
  <si>
    <t>Toke Bek</t>
  </si>
  <si>
    <t>Hemiparese</t>
  </si>
  <si>
    <t>Henning Andersen</t>
  </si>
  <si>
    <t>Jens Christian Hedemann Sørensen</t>
  </si>
  <si>
    <t>Lille Anatomisk Aud (1231-424) AU</t>
  </si>
  <si>
    <t>nej</t>
  </si>
  <si>
    <t>Farma - Toksikologi, forgiftninger og misbrug</t>
  </si>
  <si>
    <t>Maria Bach Nielsen</t>
  </si>
  <si>
    <t>Medicinsk behandling af psykoser</t>
  </si>
  <si>
    <t>Lene Højmark / signe Dolmer</t>
  </si>
  <si>
    <r>
      <rPr>
        <sz val="10"/>
        <rFont val="Verdana"/>
        <family val="2"/>
      </rPr>
      <t>Ole Mors</t>
    </r>
  </si>
  <si>
    <r>
      <rPr>
        <sz val="10"/>
        <rFont val="Verdana"/>
        <family val="2"/>
      </rPr>
      <t>Judith Nissen</t>
    </r>
  </si>
  <si>
    <r>
      <rPr>
        <sz val="10"/>
        <rFont val="Verdana"/>
        <family val="2"/>
      </rPr>
      <t>Charlotte Rask</t>
    </r>
  </si>
  <si>
    <r>
      <rPr>
        <sz val="10"/>
        <rFont val="Verdana"/>
        <family val="2"/>
      </rPr>
      <t>Elke Hoffmann-Lücke</t>
    </r>
  </si>
  <si>
    <r>
      <rPr>
        <sz val="10"/>
        <rFont val="Verdana"/>
        <family val="2"/>
      </rPr>
      <t>Per Hove Thomsen</t>
    </r>
  </si>
  <si>
    <r>
      <rPr>
        <sz val="10"/>
        <rFont val="Verdana"/>
        <family val="2"/>
      </rPr>
      <t>Signe Dolmer</t>
    </r>
  </si>
  <si>
    <r>
      <rPr>
        <sz val="10"/>
        <rFont val="Verdana"/>
        <family val="2"/>
      </rPr>
      <t>Depression, demens og delir</t>
    </r>
  </si>
  <si>
    <r>
      <rPr>
        <sz val="10"/>
        <rFont val="Verdana"/>
        <family val="2"/>
      </rPr>
      <t>Retspsykiatri</t>
    </r>
  </si>
  <si>
    <r>
      <rPr>
        <sz val="10"/>
        <rFont val="Verdana"/>
        <family val="2"/>
      </rPr>
      <t>Misbrugsscreening</t>
    </r>
  </si>
  <si>
    <r>
      <rPr>
        <sz val="10"/>
        <rFont val="Verdana"/>
        <family val="2"/>
      </rPr>
      <t>Bipolar lidelse</t>
    </r>
  </si>
  <si>
    <r>
      <rPr>
        <sz val="10"/>
        <rFont val="Verdana"/>
        <family val="2"/>
      </rPr>
      <t>Skizofreni, misbrug og selvmordsadfærd</t>
    </r>
  </si>
  <si>
    <r>
      <rPr>
        <sz val="10"/>
        <rFont val="Verdana"/>
        <family val="2"/>
      </rPr>
      <t>Autisme og angst</t>
    </r>
  </si>
  <si>
    <r>
      <rPr>
        <sz val="10"/>
        <rFont val="Verdana"/>
        <family val="2"/>
      </rPr>
      <t>Gennemgang af eksamensopgave, børne-/ungepsykiatri</t>
    </r>
  </si>
  <si>
    <r>
      <rPr>
        <sz val="10"/>
        <rFont val="Verdana"/>
        <family val="2"/>
      </rPr>
      <t>Gennemgang af eksamensopgave, voksenpsykiatri</t>
    </r>
  </si>
  <si>
    <r>
      <rPr>
        <sz val="10"/>
        <rFont val="Verdana"/>
        <family val="2"/>
      </rPr>
      <t>Lisbeth Uhrskov Sørensen</t>
    </r>
  </si>
  <si>
    <r>
      <rPr>
        <sz val="10"/>
        <rFont val="Verdana"/>
        <family val="2"/>
      </rPr>
      <t>Mahmoud Ashkanian</t>
    </r>
  </si>
  <si>
    <r>
      <rPr>
        <sz val="10"/>
        <rFont val="Verdana"/>
        <family val="2"/>
      </rPr>
      <t>Gennemgang af eksamensopgave, børne-/ungdomspsykiatri</t>
    </r>
  </si>
  <si>
    <r>
      <rPr>
        <sz val="10"/>
        <rFont val="Verdana"/>
        <family val="2"/>
      </rPr>
      <t>Gennemgang af eksamensopgave, voksen</t>
    </r>
  </si>
  <si>
    <t>Hatice Tankisi</t>
  </si>
  <si>
    <t>Erisela Qerama</t>
  </si>
  <si>
    <t>Birger Johnsen</t>
  </si>
  <si>
    <t>Demens og parkinsonisme - klinik og skanninger</t>
  </si>
  <si>
    <t>Oftalmologi</t>
  </si>
  <si>
    <t>Skal være Konference J209-241, J, J209, AUH pga udstyr i lokalet</t>
  </si>
  <si>
    <t>E20_04sem</t>
  </si>
  <si>
    <t>Claus Ziegler Simonsen</t>
  </si>
  <si>
    <t>Jakob Christensen</t>
  </si>
  <si>
    <t>Helge Kasch og Jørgen Feldbæk</t>
  </si>
  <si>
    <t>Psyk og Farma - Medicinsk behandling af bipolar sygdom inkl. akut manibehandling</t>
  </si>
  <si>
    <t>Symposie-uge</t>
  </si>
  <si>
    <t>Symposie-uge, symposium</t>
  </si>
  <si>
    <t>Symposieuge - spørgetime</t>
  </si>
  <si>
    <t>Symposieuge - Oftalmologi</t>
  </si>
  <si>
    <t>Skrevet til KLP den 23/6</t>
  </si>
  <si>
    <t>(Fysiologisk aud) Auditorium A (1162-013) AU</t>
  </si>
  <si>
    <t>Lokaler E 2020 Er tjekket og OK</t>
  </si>
  <si>
    <t>Per Fink</t>
  </si>
  <si>
    <t>Heidi Frølund &amp; Lise Gormsen</t>
  </si>
  <si>
    <t>Per Fink &amp; Ditte Hoffmann</t>
  </si>
  <si>
    <t>Per Fink &amp; Riita Thrane</t>
  </si>
  <si>
    <t>Marianne Dalgaard og Ditte Hoffmann</t>
  </si>
  <si>
    <t>Andreas Schrøder &amp; Riita Thrane</t>
  </si>
  <si>
    <t>Andreas Schrøder</t>
  </si>
  <si>
    <t>Ditte Hoffmann og Lise Gormsen</t>
  </si>
  <si>
    <t>Andreas Schrøder &amp; Marian Dalgaard</t>
  </si>
  <si>
    <t>Simon Hjerrild</t>
  </si>
  <si>
    <t>Mahmoud Ashkanian</t>
  </si>
  <si>
    <t>Antal studerende</t>
  </si>
  <si>
    <t>Lokaler normal normering</t>
  </si>
  <si>
    <t>Lokaler Corona normering</t>
  </si>
  <si>
    <t>13-15</t>
  </si>
  <si>
    <t>Kender ikke str på disse lokaler</t>
  </si>
  <si>
    <t>26-30</t>
  </si>
  <si>
    <t xml:space="preserve">Janne Kærgaard Mortensen </t>
  </si>
  <si>
    <t>Kommentarer</t>
  </si>
  <si>
    <t>HA og CR</t>
  </si>
  <si>
    <t>Didde undersøger om vi kan gøre noget for at det kan holdes fysisk</t>
  </si>
  <si>
    <t>Skrevet og spurgt tejs om vi kører som vanligt 10/8</t>
  </si>
  <si>
    <t>obligatorisk holdundervisning -emne Øre 1+2</t>
  </si>
  <si>
    <t>obligatorisk holdundervisning - emne: Aud+Otoneu</t>
  </si>
  <si>
    <t>obligatorisk holdundervisning - emne: Hals</t>
  </si>
  <si>
    <t>obligatorisk holdundervisning - Emne: Næse</t>
  </si>
  <si>
    <t>14-15</t>
  </si>
  <si>
    <t>obligatorisk holdundervisning - emne: Øre 3+4</t>
  </si>
  <si>
    <t>obligatorisk holdundervisning - Emne: Næse 3+4</t>
  </si>
  <si>
    <t>obligatorisk holdundervisning - emne: Hals 3+4</t>
  </si>
  <si>
    <t>obligatorisk holdundervisning - Emne: Hals 5 og Larynx1</t>
  </si>
  <si>
    <t>obligatorisk holdundervisning - emne: Hals 6 og Larynx 2</t>
  </si>
  <si>
    <t>obligatorisk holdundervisning - emne: Hals 1+2</t>
  </si>
  <si>
    <t>Undervisningen foregår digitalt via Zoom grundet Covid-19 smittetrykket. Find link med adgang til den streamede undervisning via Blackboard i mappen 'Zoom links'. Find casemateriale til forberedelse til den enkelte undervisningsgang i Blackboardmappen 'Øre-Næse-Hals'. Den streamede undervisning afholdes på skemalagte tidspunkt</t>
  </si>
  <si>
    <t>Kontakte tToke ift. hvad vi gør jf. AUH retningslinjer den 18/8 - afventer svar</t>
  </si>
  <si>
    <t>Covid-klar?</t>
  </si>
  <si>
    <t>Sendt orieteringsmail 18/8</t>
  </si>
  <si>
    <t>Streames - se blackboard</t>
  </si>
  <si>
    <t>Per Borghammer</t>
  </si>
  <si>
    <t>Orienteret 18/8</t>
  </si>
  <si>
    <t>SFU/AI</t>
  </si>
  <si>
    <t>DAL/MF/ML</t>
  </si>
  <si>
    <t>AU/SE/HUM</t>
  </si>
  <si>
    <t>SFU/DAL/TB</t>
  </si>
  <si>
    <t>ML/MF/JH</t>
  </si>
  <si>
    <t>DAL/SE/ML</t>
  </si>
  <si>
    <t>AI/SE/ML</t>
  </si>
  <si>
    <t>SFU/MF</t>
  </si>
  <si>
    <t>Streames - se blackboard (lokale er afbooket)</t>
  </si>
  <si>
    <t>Streames - se blackboard (Lokale afbooket)</t>
  </si>
  <si>
    <t>Streames - se blackboard (lokaler afbooket)</t>
  </si>
  <si>
    <t>Streames - se blackboard (lokale afbooket)</t>
  </si>
  <si>
    <t>konkomiterende skelen, paralytisk skelen</t>
  </si>
  <si>
    <t>TBL</t>
  </si>
  <si>
    <t>,3</t>
  </si>
  <si>
    <t>,1,2,3</t>
  </si>
  <si>
    <t>Konference J517-112, Ingang J, J110 (12 personer)</t>
  </si>
  <si>
    <t>Intet ledigt på AUH</t>
  </si>
  <si>
    <t>I tilfælde af streaming Konference J115-137, Ingang J, J110 (12 personer)</t>
  </si>
  <si>
    <t>Visusmåling, refraktion</t>
  </si>
  <si>
    <t>Inspektion, Spaltelampe, øjenlågsvending</t>
  </si>
  <si>
    <t>synsfelt, oftalmoskopi</t>
  </si>
  <si>
    <t>obligatorisk holdundervisning - Emne: Hals 6+larynx2</t>
  </si>
  <si>
    <t>obligatorisk holdundervisning - emne: Intro hold 11</t>
  </si>
  <si>
    <t>obligatorisk holdundervisning - emne: Intro hold 10</t>
  </si>
  <si>
    <t>obligatorisk holdundervisning - emne: Intro hold 9</t>
  </si>
  <si>
    <t>obligatorisk holdundervisning - Emne: Otoneu hold 10</t>
  </si>
  <si>
    <t>obligatorisk holdundervisning - Emne: Intro hold 12</t>
  </si>
  <si>
    <t>obligatorisk holdundervisning - Emne: Otoneu hold 9</t>
  </si>
  <si>
    <t>obligatorisk holdundervisning - Emne: Otoneu hold 11</t>
  </si>
  <si>
    <t>obligatorisk holdundervisning - Emne: Ekstra hold 9</t>
  </si>
  <si>
    <t>obligatorisk holdundervisning - Emne: Otoneu hold 12</t>
  </si>
  <si>
    <t>obligatorisk holdundervisning - Emne: Ekstra hold 12</t>
  </si>
  <si>
    <t>obligatorisk holdundervisning - Emne: Ekstra hold 11</t>
  </si>
  <si>
    <t>obligatorisk holdundervisning - Emne: Ekstra hold 10</t>
  </si>
  <si>
    <t>obligatorisk holdundervisning - emne: Hals 1+2 Hold 11+12</t>
  </si>
  <si>
    <t>obligatorisk holdundervisning - emne: Næse 1+2 Hold 12</t>
  </si>
  <si>
    <t>obligatorisk holdundervisning - emne: Næse 1+2 Hold 9+10</t>
  </si>
  <si>
    <t>obligatorisk holdundervisning - emne: Næse 1+2 Hold 11</t>
  </si>
  <si>
    <t>obligatorisk holdundervisning - emne: Næse 3+4 Hold 9+12</t>
  </si>
  <si>
    <t>obligatorisk holdundervisning - emne: Næse 3+4 Hold 10</t>
  </si>
  <si>
    <t>obligatorisk holdundervisning - emne: Næse 3+4 Hold 11</t>
  </si>
  <si>
    <t>obligatorisk holdundervisning Intro hold 5</t>
  </si>
  <si>
    <t>obligatorisk holdundervisning Intro hold 7</t>
  </si>
  <si>
    <t>obligatorisk holdundervisning Intro hold 6</t>
  </si>
  <si>
    <t>obligatorisk holdundervisning Intro hold 8</t>
  </si>
  <si>
    <t>obligatorisk holdundervisning - Emne: Otoneu hold 6</t>
  </si>
  <si>
    <t>obligatorisk holdundervisning - Emne: Otoneu hold 5</t>
  </si>
  <si>
    <t>obligatorisk holdundervisning - Emne: Otoneu hold 7</t>
  </si>
  <si>
    <t>obligatorisk holdundervisning - Emne: Otoneu hold 8</t>
  </si>
  <si>
    <t>obligatorisk holdundervisning Ekstra hold 5</t>
  </si>
  <si>
    <t>obligatorisk holdundervisning Ekstra hold 8</t>
  </si>
  <si>
    <t>obligatorisk holdundervisning Ekstra hold 7</t>
  </si>
  <si>
    <t>obligatorisk holdundervisning Ekstra hold 6</t>
  </si>
  <si>
    <t>obligatorisk holdundervisning - Emne Øre 3+4 Hold 6</t>
  </si>
  <si>
    <t>obligatorisk holdundervisning - Emne Øre 3+4 Hold 7+8</t>
  </si>
  <si>
    <t>obligatorisk holdundervisning - Emne Øre 3+4 Hold 5</t>
  </si>
  <si>
    <t>obligatorisk holdundervisning - Emne: Hals 5 og Larynx1 Hold 7+8</t>
  </si>
  <si>
    <t>obligatorisk holdundervisning - Emne: Hals 5 og Larynx1 Hold 5+6</t>
  </si>
  <si>
    <t>6-7</t>
  </si>
  <si>
    <t>obligatorisk holdundervisning - Emne Næse 3+4 Hold 6+7</t>
  </si>
  <si>
    <t>obligatorisk holdundervisning - Emne Næse 3+4 Hold 8</t>
  </si>
  <si>
    <t>obligatorisk holdundervisning - Emne Næse 3+4 Hold 5</t>
  </si>
  <si>
    <t>obligatorisk holdundervisning - Emne Øre 1+2 Hold 7</t>
  </si>
  <si>
    <t>obligatorisk holdundervisning - Emne Øre 1+2 Hold 5+6</t>
  </si>
  <si>
    <t>obligatorisk holdundervisning - Emne Øre 1+2 Hold 8</t>
  </si>
  <si>
    <t>obligatorisk holdundervisning - Emne: Hals 6 og Larynx 2 Hold 8</t>
  </si>
  <si>
    <t>obligatorisk holdundervisning - Emne: Hals 6 og Larynx 2 Hold 6</t>
  </si>
  <si>
    <t>obligatorisk holdundervisning - Emne: Hals 6 og Larynx 2 Hold 7</t>
  </si>
  <si>
    <t>obligatorisk holdundervisning - Emne Hals 1+2 Hold 5+6</t>
  </si>
  <si>
    <t>obligatorisk holdundervisning - Emne Hals 1+2 Hold 7+8</t>
  </si>
  <si>
    <t>obligatorisk holdundervisning - Emne Hals 3+4 Hold 7</t>
  </si>
  <si>
    <t>obligatorisk holdundervisning - Emne Hals 3+4 Hold 5</t>
  </si>
  <si>
    <t>obligatorisk holdundervisning - Emne Hals 3+4 Hold 8</t>
  </si>
  <si>
    <t>obligatorisk holdundervisning - Emne Aud+Otoneu Hold 5+8</t>
  </si>
  <si>
    <t>obligatorisk holdundervisning - Emne Aud+Otoneu Hold 6</t>
  </si>
  <si>
    <t>obligatorisk holdundervisning - Emne Aud+Otoneu Hold 7</t>
  </si>
  <si>
    <t>obligatorisk holdundervisning - Emne Næse 1+2 Hold 5+6</t>
  </si>
  <si>
    <t>obligatorisk holdundervisning - Emne Næse 1+2 Hold 7+8</t>
  </si>
  <si>
    <t>obligatorisk holdundervisning - Emne Hals 6 + Larynx 2 Hold 5</t>
  </si>
  <si>
    <t>obligatorisk holdundervisning - Emne Hals 3+4 Hold 6</t>
  </si>
  <si>
    <t>obligatorisk holdundervisning - Emne Intro Hold 1</t>
  </si>
  <si>
    <t>obligatorisk holdundervisning - Emne Intro Hold 2</t>
  </si>
  <si>
    <t>obligatorisk holdundervisning - Emne Intro Hold 3</t>
  </si>
  <si>
    <t>obligatorisk holdundervisning - Emne Intro Hold 4</t>
  </si>
  <si>
    <t>obligatorisk holdundervisning - Emne Otoneu Hold 2</t>
  </si>
  <si>
    <t>obligatorisk holdundervisning - Emne Otoneu Hold 1</t>
  </si>
  <si>
    <t>obligatorisk holdundervisning - Ekstra Hold 1</t>
  </si>
  <si>
    <t>obligatorisk holdundervisning - Ekstra Hold 3</t>
  </si>
  <si>
    <t>obligatorisk holdundervisning - Ekstra Hold 4</t>
  </si>
  <si>
    <t>obligatorisk holdundervisning - Emne Otoneu Hold 3</t>
  </si>
  <si>
    <t>obligatorisk holdundervisning - Emne Otoneu Hold 4</t>
  </si>
  <si>
    <t>obligatorisk holdundervisning - Ekstra Hold 2</t>
  </si>
  <si>
    <t>obligatorisk holdundervisning - Intro Hold 13</t>
  </si>
  <si>
    <t>obligatorisk holdundervisning - Intro Hold 14</t>
  </si>
  <si>
    <t>obligatorisk holdundervisning - Intro Hold 15</t>
  </si>
  <si>
    <t>obligatorisk holdundervisning - Intro Hold 16</t>
  </si>
  <si>
    <t>obligatorisk holdundervisning - Emne Otoneu Hold 16</t>
  </si>
  <si>
    <t>obligatorisk holdundervisning - Emne Otoneu Hold 13</t>
  </si>
  <si>
    <t>obligatorisk holdundervisning - Emne Otoneu Hold 14</t>
  </si>
  <si>
    <t>obligatorisk holdundervisning - Emne Otoneu Hold 15</t>
  </si>
  <si>
    <t>obligatorisk holdundervisning  - Ekstra Hold 13</t>
  </si>
  <si>
    <t>obligatorisk holdundervisning  - Ekstra Hold 14</t>
  </si>
  <si>
    <t>obligatorisk holdundervisning  - Ekstra Hold 15</t>
  </si>
  <si>
    <t>obligatorisk holdundervisning  - Ekstra Hold 16</t>
  </si>
  <si>
    <t>obligatorisk holdundervisning - Emne: Hals 3+4 Hold 3</t>
  </si>
  <si>
    <t>obligatorisk holdundervisning - Emne: Hals 3+4 Hold 1+2</t>
  </si>
  <si>
    <t>obligatorisk holdundervisning - Emne: Hals 3+4 Hold 4</t>
  </si>
  <si>
    <t>obligatorisk holdundervisning - Emne: Øre 1+2 Hold 4</t>
  </si>
  <si>
    <t>obligatorisk holdundervisning - Emne: Øre 1+2 Hold 1+2</t>
  </si>
  <si>
    <t>obligatorisk holdundervisning - Emne: Øre 1+2 Hold 3</t>
  </si>
  <si>
    <t>obligatorisk holdundervisning - Emne: Hals 6 + Larynx 2 Hold 1+2</t>
  </si>
  <si>
    <t>obligatorisk holdundervisning - Emne: Hals 6 + Larynx 2 Hold 3+4</t>
  </si>
  <si>
    <t>obligatorisk holdundervisning - Emne: Hals 5 + Larynx 1 Hold 3</t>
  </si>
  <si>
    <t>obligatorisk holdundervisning - Emne: Hals 5 + Larynx 1 Hold 1+2</t>
  </si>
  <si>
    <t>obligatorisk holdundervisning - Emne: Hals 5 + Larynx 1 Hold 4</t>
  </si>
  <si>
    <t>obligatorisk holdundervisning - Emne: Næse 3+4 Hold 4</t>
  </si>
  <si>
    <t>obligatorisk holdundervisning - Emne: Næse 3+4 Hold 1+2</t>
  </si>
  <si>
    <t>obligatorisk holdundervisning - Emne: Næse 3+4 Hold 3</t>
  </si>
  <si>
    <t>obligatorisk holdundervisning - Emne Aud + Otoneu Hold 4</t>
  </si>
  <si>
    <t>obligatorisk holdundervisning - Emne Aud + Otoneu Hold 1+2</t>
  </si>
  <si>
    <t>obligatorisk holdundervisning - Emne Aud + Otoneu Hold 3</t>
  </si>
  <si>
    <t>obligatorisk holdundervisning - Emne Øre 3+4 Hold 3</t>
  </si>
  <si>
    <t>obligatorisk holdundervisning - Emne Øre 3+4 Hold 1+2</t>
  </si>
  <si>
    <t>obligatorisk holdundervisning - Emne Øre 3+4 Hold 4</t>
  </si>
  <si>
    <t>obligatorisk holdundervisning - Emne Hals 1+2 Hold 1+2</t>
  </si>
  <si>
    <t>obligatorisk holdundervisning - Emne Hals 1+2 Hold 3+4</t>
  </si>
  <si>
    <t>obligatorisk holdundervisning - Emne: Næse 1+2 Hold 1</t>
  </si>
  <si>
    <t>obligatorisk holdundervisning - Emne: Næse 1+2 Hold 2</t>
  </si>
  <si>
    <t>obligatorisk holdundervisning - Emne: Næse 1+2 Hold 3+4</t>
  </si>
  <si>
    <t>obligatorisk holdundervisning - emne: Øre 3+4 Hold 11</t>
  </si>
  <si>
    <t>obligatorisk holdundervisning - emne: Øre 3+4 Hold 9+10</t>
  </si>
  <si>
    <t>obligatorisk holdundervisning - emne: Øre 3+4 Hold 12</t>
  </si>
  <si>
    <t>obligatorisk holdundervisning - emne: Øre 1+2 Hold 12</t>
  </si>
  <si>
    <t>obligatorisk holdundervisning - emne: Øre 1+2 Hold 9+10</t>
  </si>
  <si>
    <t>obligatorisk holdundervisning - emne: Øre 1+2 Hold 11</t>
  </si>
  <si>
    <t>obligatorisk holdundervisning - emne: Hals 1+2 Hold 9+10</t>
  </si>
  <si>
    <t>obligatorisk holdundervisning - Emne: Hals 3+4 Hold 11</t>
  </si>
  <si>
    <t>obligatorisk holdundervisning - Emne: Hals 3+4 Hold 9+10</t>
  </si>
  <si>
    <t>obligatorisk holdundervisning - Emne: Hals 3+4 Hold 12</t>
  </si>
  <si>
    <t>obligatorisk holdundervisning - Emne:Hals 5 + Larynx 1 Hold 10</t>
  </si>
  <si>
    <t>obligatorisk holdundervisning - Emne:Hals 5 + Larynx 1 Hold 11+12</t>
  </si>
  <si>
    <t>obligatorisk holdundervisning - Emne:Hals 5 + Larynx 1 Hold 9</t>
  </si>
  <si>
    <t>obligatorisk holdundervisning - emne: Aud+Otoneu Hold 10</t>
  </si>
  <si>
    <t>obligatorisk holdundervisning - emne: Aud+Otoneu Hold 11+12</t>
  </si>
  <si>
    <t>obligatorisk holdundervisning - emne: Aud+Otoneu Hold 9</t>
  </si>
  <si>
    <t>obligatorisk holdundervisning - emne: Hals 6 og Larynx 2 Hold 9+10</t>
  </si>
  <si>
    <t>obligatorisk holdundervisning - emne: Hals 6 og Larynx 2 Hold 11+12</t>
  </si>
  <si>
    <t>Ole Mors</t>
  </si>
  <si>
    <t>Slut Tid</t>
  </si>
  <si>
    <t>Obligatorisk Funktionelle lidelser - Forelæsning</t>
  </si>
  <si>
    <t>Obligatorisk Funktionelle lidelser - holdtime</t>
  </si>
  <si>
    <t>AFLYST  Psyk og Farma - Medicinsk behandling af ADHD samt antidepressiv og antipsykotisk behandling af børn</t>
  </si>
  <si>
    <t>AFLYST Første gangs krampeanfald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</si>
</sst>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hh:mm:ss;@"/>
    <numFmt numFmtId="166" formatCode="dd\.mm\.yyyy;@"/>
    <numFmt numFmtId="167" formatCode="m/d/yyyy"/>
  </numFmts>
  <fonts count="28">
    <font>
      <sz val="11"/>
      <color indexed="8"/>
      <name val="Helvetica Neue"/>
    </font>
    <font>
      <sz val="10"/>
      <color indexed="9"/>
      <name val="Helvetica Neue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Helvetica"/>
      <family val="2"/>
    </font>
    <font>
      <sz val="12"/>
      <color indexed="8"/>
      <name val="Arial"/>
      <family val="2"/>
    </font>
    <font>
      <sz val="11"/>
      <color rgb="FF000000"/>
      <name val="Helvetica Neue"/>
    </font>
    <font>
      <u/>
      <sz val="11"/>
      <color theme="10"/>
      <name val="Helvetica Neue"/>
    </font>
    <font>
      <u/>
      <sz val="11"/>
      <color theme="11"/>
      <name val="Helvetica Neue"/>
    </font>
    <font>
      <b/>
      <sz val="12"/>
      <name val="Arial Bold"/>
    </font>
    <font>
      <b/>
      <sz val="11"/>
      <name val="Helvetica Neue"/>
    </font>
    <font>
      <b/>
      <sz val="11"/>
      <color indexed="8"/>
      <name val="Helvetica Neue"/>
    </font>
    <font>
      <sz val="11"/>
      <color theme="1"/>
      <name val="Helvetica Neue"/>
    </font>
    <font>
      <b/>
      <sz val="16"/>
      <color indexed="8"/>
      <name val="Helvetica Neue"/>
    </font>
    <font>
      <sz val="11"/>
      <color rgb="FFFF0000"/>
      <name val="Helvetica Neue"/>
    </font>
    <font>
      <b/>
      <sz val="36"/>
      <color indexed="8"/>
      <name val="Helvetica Neue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2"/>
      <color rgb="FFFF0000"/>
      <name val="Arial"/>
      <family val="2"/>
    </font>
    <font>
      <sz val="11"/>
      <name val="Helvetica Neue"/>
    </font>
    <font>
      <sz val="10"/>
      <name val="Verdana"/>
      <family val="2"/>
    </font>
    <font>
      <sz val="10"/>
      <color theme="1"/>
      <name val="Verdana"/>
      <family val="2"/>
    </font>
    <font>
      <b/>
      <sz val="20"/>
      <color indexed="8"/>
      <name val="Arial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1F497D"/>
      <name val="Calibri"/>
      <family val="2"/>
    </font>
    <font>
      <i/>
      <sz val="11"/>
      <color indexed="8"/>
      <name val="Helvetica Neue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21" fillId="0" borderId="0"/>
  </cellStyleXfs>
  <cellXfs count="174">
    <xf numFmtId="0" fontId="0" fillId="0" borderId="0" xfId="0" applyAlignment="1"/>
    <xf numFmtId="165" fontId="0" fillId="0" borderId="0" xfId="0" applyNumberFormat="1" applyAlignment="1"/>
    <xf numFmtId="166" fontId="0" fillId="0" borderId="0" xfId="0" applyNumberFormat="1" applyAlignment="1"/>
    <xf numFmtId="0" fontId="4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ill="1" applyBorder="1" applyAlignment="1"/>
    <xf numFmtId="49" fontId="0" fillId="0" borderId="0" xfId="0" applyNumberFormat="1" applyBorder="1" applyAlignment="1"/>
    <xf numFmtId="49" fontId="0" fillId="0" borderId="0" xfId="0" applyNumberFormat="1" applyFill="1" applyBorder="1" applyAlignment="1"/>
    <xf numFmtId="49" fontId="0" fillId="0" borderId="0" xfId="0" applyNumberFormat="1" applyAlignment="1"/>
    <xf numFmtId="0" fontId="0" fillId="2" borderId="0" xfId="0" applyFill="1" applyAlignment="1">
      <alignment horizontal="right"/>
    </xf>
    <xf numFmtId="0" fontId="0" fillId="0" borderId="0" xfId="0" applyFill="1" applyAlignment="1"/>
    <xf numFmtId="166" fontId="0" fillId="0" borderId="0" xfId="0" applyNumberFormat="1" applyFill="1" applyAlignment="1"/>
    <xf numFmtId="49" fontId="0" fillId="0" borderId="0" xfId="0" applyNumberFormat="1" applyFill="1" applyAlignment="1"/>
    <xf numFmtId="14" fontId="2" fillId="0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2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/>
    <xf numFmtId="14" fontId="2" fillId="0" borderId="0" xfId="0" applyNumberFormat="1" applyFont="1" applyFill="1" applyBorder="1" applyAlignment="1"/>
    <xf numFmtId="14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/>
    <xf numFmtId="49" fontId="10" fillId="3" borderId="4" xfId="0" applyNumberFormat="1" applyFont="1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right"/>
    </xf>
    <xf numFmtId="0" fontId="0" fillId="2" borderId="0" xfId="0" applyFill="1" applyAlignment="1"/>
    <xf numFmtId="0" fontId="0" fillId="4" borderId="0" xfId="0" applyFill="1" applyAlignment="1"/>
    <xf numFmtId="164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/>
    <xf numFmtId="166" fontId="7" fillId="0" borderId="0" xfId="3" applyNumberFormat="1" applyFill="1" applyBorder="1" applyAlignment="1"/>
    <xf numFmtId="14" fontId="9" fillId="3" borderId="1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/>
    <xf numFmtId="49" fontId="0" fillId="7" borderId="0" xfId="0" applyNumberFormat="1" applyFill="1" applyAlignment="1"/>
    <xf numFmtId="49" fontId="0" fillId="8" borderId="0" xfId="0" applyNumberFormat="1" applyFill="1" applyAlignment="1"/>
    <xf numFmtId="0" fontId="0" fillId="8" borderId="0" xfId="0" applyNumberFormat="1" applyFill="1" applyAlignment="1"/>
    <xf numFmtId="0" fontId="11" fillId="0" borderId="0" xfId="0" applyFont="1" applyFill="1" applyBorder="1" applyAlignment="1"/>
    <xf numFmtId="166" fontId="15" fillId="0" borderId="0" xfId="0" applyNumberFormat="1" applyFont="1" applyAlignment="1"/>
    <xf numFmtId="166" fontId="0" fillId="9" borderId="0" xfId="0" applyNumberFormat="1" applyFill="1" applyAlignment="1"/>
    <xf numFmtId="167" fontId="2" fillId="9" borderId="0" xfId="0" applyNumberFormat="1" applyFont="1" applyFill="1" applyBorder="1" applyAlignment="1"/>
    <xf numFmtId="0" fontId="0" fillId="9" borderId="0" xfId="0" applyFill="1" applyAlignment="1"/>
    <xf numFmtId="49" fontId="2" fillId="9" borderId="0" xfId="0" applyNumberFormat="1" applyFont="1" applyFill="1" applyBorder="1" applyAlignment="1"/>
    <xf numFmtId="0" fontId="0" fillId="9" borderId="0" xfId="0" applyFill="1" applyBorder="1" applyAlignment="1"/>
    <xf numFmtId="49" fontId="0" fillId="9" borderId="0" xfId="0" applyNumberFormat="1" applyFill="1" applyAlignment="1"/>
    <xf numFmtId="167" fontId="0" fillId="0" borderId="0" xfId="0" applyNumberFormat="1" applyAlignment="1"/>
    <xf numFmtId="0" fontId="0" fillId="10" borderId="0" xfId="0" applyFill="1" applyAlignment="1"/>
    <xf numFmtId="0" fontId="0" fillId="0" borderId="0" xfId="0" applyAlignment="1" applyProtection="1">
      <protection locked="0"/>
    </xf>
    <xf numFmtId="49" fontId="10" fillId="0" borderId="4" xfId="0" applyNumberFormat="1" applyFont="1" applyFill="1" applyBorder="1" applyAlignment="1">
      <alignment horizontal="center" vertical="center" wrapText="1"/>
    </xf>
    <xf numFmtId="166" fontId="7" fillId="0" borderId="0" xfId="3" applyNumberFormat="1" applyFill="1" applyBorder="1">
      <alignment vertical="top"/>
    </xf>
    <xf numFmtId="166" fontId="7" fillId="0" borderId="0" xfId="3" applyNumberFormat="1" applyAlignment="1"/>
    <xf numFmtId="167" fontId="0" fillId="0" borderId="0" xfId="0" applyNumberFormat="1" applyFill="1" applyAlignment="1"/>
    <xf numFmtId="0" fontId="0" fillId="0" borderId="0" xfId="0" applyAlignment="1">
      <alignment wrapText="1"/>
    </xf>
    <xf numFmtId="0" fontId="17" fillId="0" borderId="0" xfId="0" applyFont="1" applyFill="1" applyAlignment="1"/>
    <xf numFmtId="166" fontId="0" fillId="11" borderId="0" xfId="0" applyNumberFormat="1" applyFill="1" applyAlignment="1"/>
    <xf numFmtId="166" fontId="13" fillId="6" borderId="0" xfId="0" applyNumberFormat="1" applyFont="1" applyFill="1" applyAlignment="1"/>
    <xf numFmtId="14" fontId="0" fillId="6" borderId="0" xfId="0" applyNumberFormat="1" applyFill="1" applyAlignment="1"/>
    <xf numFmtId="0" fontId="13" fillId="6" borderId="0" xfId="0" applyNumberFormat="1" applyFont="1" applyFill="1" applyAlignment="1"/>
    <xf numFmtId="49" fontId="11" fillId="0" borderId="0" xfId="0" applyNumberFormat="1" applyFont="1" applyFill="1" applyAlignment="1"/>
    <xf numFmtId="0" fontId="16" fillId="0" borderId="0" xfId="0" applyFont="1" applyAlignment="1">
      <alignment vertical="center"/>
    </xf>
    <xf numFmtId="49" fontId="13" fillId="6" borderId="0" xfId="0" applyNumberFormat="1" applyFont="1" applyFill="1" applyAlignment="1"/>
    <xf numFmtId="49" fontId="2" fillId="0" borderId="0" xfId="0" applyNumberFormat="1" applyFont="1" applyFill="1" applyBorder="1" applyAlignment="1"/>
    <xf numFmtId="14" fontId="0" fillId="9" borderId="0" xfId="0" applyNumberFormat="1" applyFill="1" applyAlignment="1"/>
    <xf numFmtId="165" fontId="0" fillId="9" borderId="0" xfId="0" applyNumberFormat="1" applyFill="1" applyAlignment="1"/>
    <xf numFmtId="164" fontId="2" fillId="9" borderId="0" xfId="0" applyNumberFormat="1" applyFont="1" applyFill="1" applyBorder="1" applyAlignment="1">
      <alignment horizontal="right" vertical="center"/>
    </xf>
    <xf numFmtId="166" fontId="0" fillId="12" borderId="0" xfId="0" applyNumberFormat="1" applyFill="1" applyAlignment="1"/>
    <xf numFmtId="167" fontId="2" fillId="12" borderId="0" xfId="0" applyNumberFormat="1" applyFont="1" applyFill="1" applyBorder="1" applyAlignment="1"/>
    <xf numFmtId="164" fontId="2" fillId="12" borderId="0" xfId="0" applyNumberFormat="1" applyFont="1" applyFill="1" applyBorder="1" applyAlignment="1"/>
    <xf numFmtId="167" fontId="0" fillId="12" borderId="0" xfId="0" applyNumberFormat="1" applyFill="1" applyAlignment="1"/>
    <xf numFmtId="0" fontId="0" fillId="12" borderId="0" xfId="0" applyFill="1" applyAlignment="1"/>
    <xf numFmtId="49" fontId="0" fillId="12" borderId="0" xfId="0" applyNumberFormat="1" applyFill="1" applyAlignment="1"/>
    <xf numFmtId="164" fontId="2" fillId="12" borderId="0" xfId="0" applyNumberFormat="1" applyFont="1" applyFill="1" applyBorder="1" applyAlignment="1">
      <alignment horizontal="right" vertical="center"/>
    </xf>
    <xf numFmtId="49" fontId="2" fillId="12" borderId="0" xfId="0" applyNumberFormat="1" applyFont="1" applyFill="1" applyBorder="1" applyAlignment="1"/>
    <xf numFmtId="0" fontId="0" fillId="12" borderId="0" xfId="0" applyFill="1" applyBorder="1" applyAlignment="1"/>
    <xf numFmtId="49" fontId="0" fillId="12" borderId="0" xfId="0" applyNumberFormat="1" applyFill="1" applyBorder="1" applyAlignment="1"/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166" fontId="13" fillId="0" borderId="0" xfId="0" applyNumberFormat="1" applyFont="1" applyFill="1" applyAlignment="1"/>
    <xf numFmtId="0" fontId="0" fillId="9" borderId="6" xfId="0" applyFill="1" applyBorder="1" applyAlignment="1"/>
    <xf numFmtId="166" fontId="0" fillId="9" borderId="6" xfId="0" applyNumberFormat="1" applyFill="1" applyBorder="1" applyAlignment="1"/>
    <xf numFmtId="167" fontId="0" fillId="9" borderId="6" xfId="0" applyNumberFormat="1" applyFill="1" applyBorder="1" applyAlignment="1"/>
    <xf numFmtId="164" fontId="0" fillId="9" borderId="6" xfId="0" applyNumberFormat="1" applyFill="1" applyBorder="1" applyAlignment="1"/>
    <xf numFmtId="49" fontId="0" fillId="9" borderId="6" xfId="0" applyNumberFormat="1" applyFill="1" applyBorder="1" applyAlignment="1"/>
    <xf numFmtId="14" fontId="0" fillId="9" borderId="6" xfId="0" applyNumberFormat="1" applyFill="1" applyBorder="1" applyAlignment="1"/>
    <xf numFmtId="164" fontId="2" fillId="9" borderId="6" xfId="0" applyNumberFormat="1" applyFont="1" applyFill="1" applyBorder="1" applyAlignment="1">
      <alignment horizontal="right" vertical="center"/>
    </xf>
    <xf numFmtId="0" fontId="16" fillId="9" borderId="6" xfId="0" applyFont="1" applyFill="1" applyBorder="1" applyAlignment="1"/>
    <xf numFmtId="0" fontId="0" fillId="9" borderId="6" xfId="0" applyFill="1" applyBorder="1" applyAlignment="1">
      <alignment wrapText="1"/>
    </xf>
    <xf numFmtId="0" fontId="16" fillId="9" borderId="6" xfId="0" applyFont="1" applyFill="1" applyBorder="1" applyAlignment="1">
      <alignment vertical="center"/>
    </xf>
    <xf numFmtId="167" fontId="0" fillId="0" borderId="0" xfId="0" applyNumberFormat="1" applyFill="1" applyBorder="1" applyAlignment="1"/>
    <xf numFmtId="164" fontId="0" fillId="0" borderId="0" xfId="0" applyNumberFormat="1" applyFill="1" applyBorder="1" applyAlignment="1"/>
    <xf numFmtId="166" fontId="14" fillId="0" borderId="0" xfId="0" applyNumberFormat="1" applyFont="1" applyAlignment="1"/>
    <xf numFmtId="0" fontId="0" fillId="13" borderId="0" xfId="0" applyFill="1" applyAlignment="1"/>
    <xf numFmtId="166" fontId="0" fillId="13" borderId="0" xfId="0" applyNumberFormat="1" applyFill="1" applyAlignment="1"/>
    <xf numFmtId="14" fontId="0" fillId="13" borderId="0" xfId="0" applyNumberFormat="1" applyFill="1" applyAlignment="1"/>
    <xf numFmtId="164" fontId="2" fillId="13" borderId="0" xfId="0" applyNumberFormat="1" applyFont="1" applyFill="1" applyBorder="1" applyAlignment="1">
      <alignment horizontal="right" vertical="center"/>
    </xf>
    <xf numFmtId="49" fontId="0" fillId="13" borderId="0" xfId="0" applyNumberFormat="1" applyFill="1" applyAlignment="1"/>
    <xf numFmtId="0" fontId="0" fillId="14" borderId="0" xfId="0" applyFill="1" applyAlignment="1"/>
    <xf numFmtId="166" fontId="0" fillId="14" borderId="0" xfId="0" applyNumberFormat="1" applyFill="1" applyAlignment="1"/>
    <xf numFmtId="14" fontId="0" fillId="14" borderId="0" xfId="0" applyNumberFormat="1" applyFill="1" applyAlignment="1"/>
    <xf numFmtId="164" fontId="2" fillId="14" borderId="0" xfId="0" applyNumberFormat="1" applyFont="1" applyFill="1" applyBorder="1" applyAlignment="1">
      <alignment horizontal="right" vertical="center"/>
    </xf>
    <xf numFmtId="49" fontId="0" fillId="14" borderId="0" xfId="0" applyNumberFormat="1" applyFill="1" applyAlignment="1"/>
    <xf numFmtId="14" fontId="14" fillId="0" borderId="0" xfId="0" applyNumberFormat="1" applyFont="1" applyAlignment="1"/>
    <xf numFmtId="164" fontId="18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/>
    <xf numFmtId="49" fontId="14" fillId="8" borderId="0" xfId="0" applyNumberFormat="1" applyFont="1" applyFill="1" applyAlignment="1"/>
    <xf numFmtId="49" fontId="14" fillId="0" borderId="0" xfId="0" applyNumberFormat="1" applyFont="1" applyAlignment="1"/>
    <xf numFmtId="0" fontId="14" fillId="14" borderId="0" xfId="0" applyFont="1" applyFill="1" applyAlignment="1"/>
    <xf numFmtId="166" fontId="14" fillId="14" borderId="0" xfId="0" applyNumberFormat="1" applyFont="1" applyFill="1" applyAlignment="1"/>
    <xf numFmtId="167" fontId="14" fillId="14" borderId="0" xfId="0" applyNumberFormat="1" applyFont="1" applyFill="1" applyAlignment="1"/>
    <xf numFmtId="164" fontId="14" fillId="14" borderId="0" xfId="0" applyNumberFormat="1" applyFont="1" applyFill="1" applyAlignment="1"/>
    <xf numFmtId="49" fontId="14" fillId="14" borderId="0" xfId="0" applyNumberFormat="1" applyFont="1" applyFill="1" applyAlignment="1"/>
    <xf numFmtId="0" fontId="0" fillId="0" borderId="0" xfId="0" applyNumberFormat="1" applyFill="1" applyAlignment="1"/>
    <xf numFmtId="14" fontId="12" fillId="0" borderId="0" xfId="0" applyNumberFormat="1" applyFont="1" applyFill="1" applyBorder="1" applyAlignment="1"/>
    <xf numFmtId="0" fontId="4" fillId="14" borderId="6" xfId="0" applyNumberFormat="1" applyFont="1" applyFill="1" applyBorder="1" applyAlignment="1">
      <alignment horizontal="left" vertical="center"/>
    </xf>
    <xf numFmtId="167" fontId="2" fillId="14" borderId="6" xfId="0" applyNumberFormat="1" applyFont="1" applyFill="1" applyBorder="1" applyAlignment="1"/>
    <xf numFmtId="164" fontId="2" fillId="14" borderId="6" xfId="0" applyNumberFormat="1" applyFont="1" applyFill="1" applyBorder="1" applyAlignment="1"/>
    <xf numFmtId="167" fontId="0" fillId="14" borderId="6" xfId="0" applyNumberFormat="1" applyFill="1" applyBorder="1" applyAlignment="1"/>
    <xf numFmtId="0" fontId="0" fillId="14" borderId="6" xfId="0" applyFill="1" applyBorder="1" applyAlignment="1"/>
    <xf numFmtId="49" fontId="0" fillId="14" borderId="6" xfId="0" applyNumberFormat="1" applyFill="1" applyBorder="1" applyAlignment="1"/>
    <xf numFmtId="0" fontId="0" fillId="5" borderId="0" xfId="0" applyFill="1" applyAlignment="1"/>
    <xf numFmtId="0" fontId="16" fillId="0" borderId="0" xfId="0" applyFont="1" applyFill="1" applyAlignment="1"/>
    <xf numFmtId="0" fontId="4" fillId="9" borderId="0" xfId="0" applyNumberFormat="1" applyFont="1" applyFill="1" applyBorder="1" applyAlignment="1">
      <alignment horizontal="left" vertical="center"/>
    </xf>
    <xf numFmtId="14" fontId="2" fillId="9" borderId="0" xfId="0" applyNumberFormat="1" applyFont="1" applyFill="1" applyBorder="1" applyAlignment="1">
      <alignment horizontal="right" vertical="center"/>
    </xf>
    <xf numFmtId="0" fontId="16" fillId="9" borderId="0" xfId="0" applyFont="1" applyFill="1" applyAlignment="1"/>
    <xf numFmtId="167" fontId="0" fillId="9" borderId="0" xfId="0" applyNumberFormat="1" applyFill="1" applyAlignment="1"/>
    <xf numFmtId="164" fontId="0" fillId="9" borderId="0" xfId="0" applyNumberFormat="1" applyFill="1" applyAlignment="1"/>
    <xf numFmtId="49" fontId="0" fillId="0" borderId="6" xfId="0" applyNumberFormat="1" applyFill="1" applyBorder="1" applyAlignment="1"/>
    <xf numFmtId="0" fontId="16" fillId="15" borderId="0" xfId="0" applyFont="1" applyFill="1" applyAlignment="1"/>
    <xf numFmtId="0" fontId="16" fillId="7" borderId="0" xfId="0" applyFont="1" applyFill="1" applyAlignment="1"/>
    <xf numFmtId="166" fontId="13" fillId="2" borderId="0" xfId="0" applyNumberFormat="1" applyFont="1" applyFill="1" applyBorder="1" applyAlignment="1"/>
    <xf numFmtId="166" fontId="0" fillId="2" borderId="0" xfId="0" applyNumberFormat="1" applyFill="1" applyAlignment="1"/>
    <xf numFmtId="49" fontId="0" fillId="6" borderId="0" xfId="0" applyNumberFormat="1" applyFill="1" applyAlignment="1"/>
    <xf numFmtId="0" fontId="0" fillId="16" borderId="0" xfId="0" applyFill="1" applyAlignment="1"/>
    <xf numFmtId="49" fontId="0" fillId="17" borderId="0" xfId="0" applyNumberFormat="1" applyFill="1" applyAlignment="1"/>
    <xf numFmtId="0" fontId="0" fillId="0" borderId="6" xfId="0" applyFill="1" applyBorder="1" applyAlignment="1"/>
    <xf numFmtId="49" fontId="22" fillId="6" borderId="0" xfId="0" applyNumberFormat="1" applyFont="1" applyFill="1" applyBorder="1" applyAlignment="1"/>
    <xf numFmtId="167" fontId="2" fillId="0" borderId="0" xfId="0" applyNumberFormat="1" applyFont="1" applyFill="1" applyBorder="1" applyAlignment="1"/>
    <xf numFmtId="165" fontId="0" fillId="0" borderId="0" xfId="0" applyNumberFormat="1" applyFill="1" applyAlignment="1"/>
    <xf numFmtId="0" fontId="0" fillId="16" borderId="0" xfId="0" applyFill="1" applyBorder="1" applyAlignment="1"/>
    <xf numFmtId="0" fontId="0" fillId="5" borderId="0" xfId="0" applyFill="1" applyBorder="1" applyAlignment="1"/>
    <xf numFmtId="49" fontId="20" fillId="0" borderId="0" xfId="0" applyNumberFormat="1" applyFont="1" applyAlignment="1"/>
    <xf numFmtId="49" fontId="10" fillId="2" borderId="4" xfId="0" applyNumberFormat="1" applyFont="1" applyFill="1" applyBorder="1" applyAlignment="1">
      <alignment horizontal="center" vertical="center" wrapText="1"/>
    </xf>
    <xf numFmtId="0" fontId="0" fillId="6" borderId="0" xfId="0" applyFill="1" applyAlignment="1"/>
    <xf numFmtId="0" fontId="19" fillId="0" borderId="0" xfId="0" applyFont="1" applyFill="1" applyAlignment="1"/>
    <xf numFmtId="0" fontId="19" fillId="4" borderId="0" xfId="0" applyFont="1" applyFill="1" applyAlignment="1"/>
    <xf numFmtId="0" fontId="19" fillId="0" borderId="6" xfId="0" applyFont="1" applyFill="1" applyBorder="1" applyAlignment="1"/>
    <xf numFmtId="49" fontId="10" fillId="2" borderId="0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/>
    <xf numFmtId="0" fontId="0" fillId="5" borderId="6" xfId="0" applyFill="1" applyBorder="1" applyAlignment="1"/>
    <xf numFmtId="0" fontId="26" fillId="0" borderId="0" xfId="0" applyFont="1" applyAlignment="1">
      <alignment horizontal="left" vertical="center"/>
    </xf>
    <xf numFmtId="14" fontId="0" fillId="4" borderId="0" xfId="0" applyNumberFormat="1" applyFill="1" applyAlignment="1"/>
    <xf numFmtId="164" fontId="2" fillId="4" borderId="0" xfId="0" applyNumberFormat="1" applyFont="1" applyFill="1" applyBorder="1" applyAlignment="1">
      <alignment horizontal="right" vertical="center"/>
    </xf>
    <xf numFmtId="49" fontId="0" fillId="4" borderId="0" xfId="0" applyNumberFormat="1" applyFill="1" applyAlignment="1"/>
    <xf numFmtId="164" fontId="2" fillId="6" borderId="0" xfId="0" applyNumberFormat="1" applyFont="1" applyFill="1" applyBorder="1" applyAlignment="1">
      <alignment horizontal="right" vertical="center"/>
    </xf>
    <xf numFmtId="0" fontId="27" fillId="0" borderId="0" xfId="0" applyFont="1" applyAlignment="1"/>
    <xf numFmtId="0" fontId="26" fillId="6" borderId="0" xfId="0" applyFont="1" applyFill="1" applyAlignment="1">
      <alignment horizontal="left" vertical="center"/>
    </xf>
    <xf numFmtId="49" fontId="0" fillId="6" borderId="0" xfId="0" applyNumberFormat="1" applyFill="1" applyBorder="1" applyAlignment="1"/>
    <xf numFmtId="16" fontId="0" fillId="12" borderId="0" xfId="0" applyNumberFormat="1" applyFill="1" applyAlignment="1"/>
    <xf numFmtId="0" fontId="23" fillId="0" borderId="0" xfId="0" applyFont="1" applyFill="1" applyAlignment="1"/>
  </cellXfs>
  <cellStyles count="5">
    <cellStyle name="Besøgt link" xfId="2" builtinId="9" hidden="1"/>
    <cellStyle name="Link" xfId="1" builtinId="8" hidden="1"/>
    <cellStyle name="Link" xfId="3" builtinId="8"/>
    <cellStyle name="Normal" xfId="0" builtinId="0"/>
    <cellStyle name="Normal 2" xfId="4"/>
  </cellStyles>
  <dxfs count="10">
    <dxf>
      <fill>
        <patternFill>
          <fgColor indexed="64"/>
          <bgColor rgb="FFFF0000"/>
        </patternFill>
      </fill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167" formatCode="m/d/yyyy"/>
    </dxf>
    <dxf>
      <numFmt numFmtId="164" formatCode="[$-F400]h:mm:ss\ AM/PM"/>
      <alignment horizontal="general" vertical="bottom" textRotation="0" wrapText="0" indent="0" justifyLastLine="0" shrinkToFit="0" readingOrder="0"/>
    </dxf>
    <dxf>
      <numFmt numFmtId="164" formatCode="[$-F400]h:mm:ss\ AM/PM"/>
      <alignment horizontal="general" vertical="bottom" textRotation="0" wrapText="0" indent="0" justifyLastLine="0" shrinkToFit="0" readingOrder="0"/>
    </dxf>
    <dxf>
      <numFmt numFmtId="167" formatCode="m/d/yyyy"/>
      <alignment horizontal="general" vertical="bottom" textRotation="0" wrapText="0" indent="0" justifyLastLine="0" shrinkToFit="0" readingOrder="0"/>
    </dxf>
    <dxf>
      <numFmt numFmtId="166" formatCode="dd\.mm\.yyyy;@"/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ck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000099"/>
      <rgbColor rgb="0019191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9</xdr:row>
          <xdr:rowOff>0</xdr:rowOff>
        </xdr:from>
        <xdr:to>
          <xdr:col>19</xdr:col>
          <xdr:colOff>514350</xdr:colOff>
          <xdr:row>12</xdr:row>
          <xdr:rowOff>85725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Opret iCal fil</a:t>
              </a:r>
            </a:p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og upload til hjemmeside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13</xdr:row>
          <xdr:rowOff>76200</xdr:rowOff>
        </xdr:from>
        <xdr:to>
          <xdr:col>19</xdr:col>
          <xdr:colOff>514350</xdr:colOff>
          <xdr:row>16</xdr:row>
          <xdr:rowOff>161925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Kontroller Data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R1440" totalsRowShown="0" headerRowBorderDxfId="9">
  <autoFilter ref="A1:R1440"/>
  <tableColumns count="18">
    <tableColumn id="1" name="Fag" dataDxfId="8"/>
    <tableColumn id="2" name="Navn" dataDxfId="7"/>
    <tableColumn id="3" name="Start Dato" dataDxfId="6"/>
    <tableColumn id="4" name="Start Tid" dataDxfId="5"/>
    <tableColumn id="5" name="Slut Tid" dataDxfId="4"/>
    <tableColumn id="6" name="Slut Dato (optional)" dataDxfId="3"/>
    <tableColumn id="7" name="Beskrivelse"/>
    <tableColumn id="8" name="Lokation" dataDxfId="2"/>
    <tableColumn id="9" name="Dette er for hold # (fx 1-8 eller 1)" dataDxfId="1"/>
    <tableColumn id="10" name="Underviser"/>
    <tableColumn id="11" name="Afd."/>
    <tableColumn id="12" name="Huske at sende til"/>
    <tableColumn id="18" name="Svaret på udsending" dataDxfId="0"/>
    <tableColumn id="17" name="Tom 3"/>
    <tableColumn id="16" name="Overlaps kontrol"/>
    <tableColumn id="13" name="Kal uge"/>
    <tableColumn id="14" name="Sem uge"/>
    <tableColumn id="15" name="Uge da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Z1596"/>
  <sheetViews>
    <sheetView tabSelected="1" topLeftCell="I1" zoomScale="80" zoomScaleNormal="80" zoomScalePageLayoutView="70" workbookViewId="0">
      <pane ySplit="1" topLeftCell="A9" activePane="bottomLeft" state="frozen"/>
      <selection pane="bottomLeft" activeCell="A888" sqref="A888"/>
    </sheetView>
  </sheetViews>
  <sheetFormatPr defaultColWidth="8.625" defaultRowHeight="14.25" outlineLevelCol="1"/>
  <cols>
    <col min="1" max="1" width="16.625" style="16" customWidth="1"/>
    <col min="2" max="2" width="24.875" style="2" hidden="1" customWidth="1"/>
    <col min="3" max="3" width="12.625" style="31" customWidth="1"/>
    <col min="4" max="4" width="14.75" style="1" customWidth="1"/>
    <col min="5" max="5" width="16.75" style="2" customWidth="1"/>
    <col min="6" max="6" width="11.125" customWidth="1"/>
    <col min="7" max="7" width="74.875" customWidth="1"/>
    <col min="8" max="8" width="41.375" style="14" customWidth="1"/>
    <col min="9" max="9" width="12.625" style="14" customWidth="1"/>
    <col min="10" max="10" width="29.5" customWidth="1"/>
    <col min="11" max="11" width="13.5" customWidth="1" outlineLevel="1"/>
    <col min="12" max="12" width="12" customWidth="1" outlineLevel="1"/>
    <col min="13" max="13" width="5.875" style="40" customWidth="1" outlineLevel="1"/>
    <col min="14" max="15" width="5.875" customWidth="1" outlineLevel="1"/>
    <col min="16" max="17" width="6" customWidth="1" outlineLevel="1"/>
    <col min="18" max="18" width="6.125" customWidth="1" outlineLevel="1"/>
    <col min="19" max="19" width="26.5" customWidth="1" outlineLevel="1"/>
    <col min="20" max="20" width="12.125" customWidth="1" outlineLevel="1"/>
    <col min="21" max="21" width="1.625" customWidth="1"/>
    <col min="22" max="22" width="5.875" style="16" customWidth="1"/>
    <col min="23" max="24" width="12.75" style="40" bestFit="1" customWidth="1"/>
  </cols>
  <sheetData>
    <row r="1" spans="1:26" ht="60" customHeight="1" thickBot="1">
      <c r="A1" s="90" t="s">
        <v>2</v>
      </c>
      <c r="B1" s="22" t="s">
        <v>3</v>
      </c>
      <c r="C1" s="47" t="s">
        <v>4</v>
      </c>
      <c r="D1" s="24" t="s">
        <v>5</v>
      </c>
      <c r="E1" s="24" t="s">
        <v>371</v>
      </c>
      <c r="F1" s="23" t="s">
        <v>6</v>
      </c>
      <c r="G1" s="22" t="s">
        <v>7</v>
      </c>
      <c r="H1" s="22" t="s">
        <v>8</v>
      </c>
      <c r="I1" s="25" t="s">
        <v>1</v>
      </c>
      <c r="J1" s="26" t="s">
        <v>132</v>
      </c>
      <c r="K1" s="37" t="s">
        <v>9</v>
      </c>
      <c r="L1" s="37" t="s">
        <v>61</v>
      </c>
      <c r="M1" s="63" t="s">
        <v>62</v>
      </c>
      <c r="N1" s="37" t="s">
        <v>10</v>
      </c>
      <c r="O1" s="37" t="s">
        <v>100</v>
      </c>
      <c r="P1" s="37" t="s">
        <v>11</v>
      </c>
      <c r="Q1" s="37" t="s">
        <v>12</v>
      </c>
      <c r="R1" s="37" t="s">
        <v>13</v>
      </c>
      <c r="S1" t="s">
        <v>16</v>
      </c>
      <c r="T1" s="15" t="s">
        <v>0</v>
      </c>
      <c r="V1" s="156" t="s">
        <v>193</v>
      </c>
      <c r="W1" s="156" t="s">
        <v>194</v>
      </c>
      <c r="X1" s="156" t="s">
        <v>195</v>
      </c>
      <c r="Y1" s="161" t="s">
        <v>200</v>
      </c>
      <c r="Z1" s="161" t="s">
        <v>217</v>
      </c>
    </row>
    <row r="2" spans="1:26" ht="15" thickTop="1">
      <c r="D2" s="27"/>
      <c r="E2" s="27"/>
      <c r="I2" s="13"/>
      <c r="J2" s="16"/>
      <c r="K2" s="16"/>
      <c r="L2" s="16"/>
      <c r="M2" s="16"/>
      <c r="N2" s="16"/>
      <c r="P2" s="16"/>
      <c r="Q2" s="16"/>
      <c r="S2" s="5" t="s">
        <v>17</v>
      </c>
      <c r="T2" s="20">
        <v>1</v>
      </c>
      <c r="W2" s="16"/>
      <c r="X2" s="16"/>
    </row>
    <row r="3" spans="1:26" ht="14.25" customHeight="1">
      <c r="D3" s="27"/>
      <c r="E3" s="27"/>
      <c r="M3" s="16"/>
      <c r="S3" s="5" t="s">
        <v>18</v>
      </c>
      <c r="T3" s="20">
        <v>16</v>
      </c>
      <c r="W3" s="16"/>
      <c r="X3" s="16"/>
    </row>
    <row r="4" spans="1:26">
      <c r="D4" s="27"/>
      <c r="E4" s="27"/>
      <c r="M4" s="16"/>
      <c r="S4" s="6" t="s">
        <v>19</v>
      </c>
      <c r="T4" s="21" t="s">
        <v>170</v>
      </c>
      <c r="W4" s="16"/>
      <c r="X4" s="16"/>
    </row>
    <row r="5" spans="1:26">
      <c r="D5" s="27"/>
      <c r="E5" s="27"/>
      <c r="M5" s="16"/>
      <c r="S5" s="6" t="s">
        <v>20</v>
      </c>
      <c r="T5" s="21" t="s">
        <v>141</v>
      </c>
      <c r="W5" s="16"/>
      <c r="X5" s="16"/>
    </row>
    <row r="6" spans="1:26">
      <c r="D6" s="27"/>
      <c r="E6" s="27"/>
      <c r="M6" s="16"/>
      <c r="S6" s="6" t="s">
        <v>14</v>
      </c>
      <c r="T6" s="38">
        <v>44067</v>
      </c>
      <c r="W6" s="16"/>
      <c r="X6" s="16"/>
    </row>
    <row r="7" spans="1:26">
      <c r="D7" s="27"/>
      <c r="E7" s="27"/>
      <c r="M7" s="16"/>
      <c r="S7" s="6" t="s">
        <v>15</v>
      </c>
      <c r="T7" s="39">
        <v>2020</v>
      </c>
      <c r="W7" s="16"/>
      <c r="X7" s="16"/>
    </row>
    <row r="8" spans="1:26" ht="15">
      <c r="A8" s="3"/>
      <c r="B8" s="11"/>
      <c r="C8" s="32"/>
      <c r="D8" s="28"/>
      <c r="E8" s="28"/>
      <c r="F8" s="10"/>
      <c r="G8" s="9"/>
      <c r="H8" s="12"/>
      <c r="I8" s="13"/>
      <c r="J8" s="16"/>
      <c r="K8" s="16"/>
      <c r="L8" s="16"/>
      <c r="M8" s="16"/>
      <c r="N8" s="16"/>
      <c r="P8" s="16"/>
      <c r="Q8" s="16"/>
      <c r="W8" s="16"/>
      <c r="X8" s="16"/>
    </row>
    <row r="9" spans="1:26">
      <c r="D9" s="27"/>
      <c r="E9" s="27"/>
      <c r="M9" s="16"/>
      <c r="W9" s="16"/>
      <c r="X9" s="16"/>
    </row>
    <row r="10" spans="1:26">
      <c r="D10" s="27"/>
      <c r="E10" s="27"/>
      <c r="M10" s="16"/>
      <c r="W10" s="16"/>
      <c r="X10" s="16"/>
    </row>
    <row r="11" spans="1:26">
      <c r="D11" s="27"/>
      <c r="E11" s="27"/>
      <c r="M11" s="16"/>
      <c r="W11" s="16"/>
      <c r="X11" s="16"/>
    </row>
    <row r="12" spans="1:26">
      <c r="D12" s="27"/>
      <c r="E12" s="27"/>
      <c r="M12" s="16"/>
      <c r="W12" s="16"/>
      <c r="X12" s="16"/>
    </row>
    <row r="13" spans="1:26">
      <c r="D13" s="27"/>
      <c r="E13" s="27"/>
      <c r="M13" s="16"/>
      <c r="W13" s="16"/>
      <c r="X13" s="16"/>
    </row>
    <row r="14" spans="1:26">
      <c r="D14" s="27"/>
      <c r="E14" s="27"/>
      <c r="M14" s="16"/>
      <c r="W14" s="16"/>
      <c r="X14" s="16"/>
    </row>
    <row r="15" spans="1:26" ht="45">
      <c r="B15" s="53" t="s">
        <v>131</v>
      </c>
      <c r="D15" s="27"/>
      <c r="E15" s="27"/>
      <c r="G15" s="53" t="s">
        <v>125</v>
      </c>
      <c r="M15" s="16"/>
      <c r="W15" s="16"/>
      <c r="X15" s="16"/>
    </row>
    <row r="16" spans="1:26">
      <c r="B16" s="64" t="s">
        <v>25</v>
      </c>
      <c r="D16" s="27"/>
      <c r="E16" s="27"/>
      <c r="M16" s="16"/>
      <c r="W16" s="16"/>
      <c r="X16" s="16"/>
    </row>
    <row r="17" spans="1:24">
      <c r="B17" s="46" t="s">
        <v>31</v>
      </c>
      <c r="D17" s="27"/>
      <c r="E17" s="27"/>
      <c r="M17" s="16"/>
      <c r="W17" s="16"/>
      <c r="X17" s="16"/>
    </row>
    <row r="18" spans="1:24" ht="15">
      <c r="A18" s="3"/>
      <c r="B18" s="64" t="s">
        <v>21</v>
      </c>
      <c r="C18" s="34"/>
      <c r="D18" s="29"/>
      <c r="E18" s="30"/>
      <c r="F18" s="4"/>
      <c r="G18" s="8"/>
      <c r="H18" s="43"/>
      <c r="I18" s="12"/>
      <c r="J18" s="6"/>
      <c r="K18" s="6"/>
      <c r="L18" s="6"/>
      <c r="M18" s="6"/>
      <c r="N18" s="6"/>
      <c r="P18" s="6"/>
      <c r="Q18" s="6"/>
      <c r="V18" s="6"/>
      <c r="W18" s="6"/>
      <c r="X18" s="6"/>
    </row>
    <row r="19" spans="1:24" ht="15">
      <c r="A19" s="3"/>
      <c r="B19" s="46" t="s">
        <v>38</v>
      </c>
      <c r="C19" s="34"/>
      <c r="D19" s="29"/>
      <c r="E19" s="30"/>
      <c r="F19" s="4"/>
      <c r="G19" s="8"/>
      <c r="H19" s="44"/>
      <c r="I19" s="12"/>
      <c r="J19" s="6"/>
      <c r="K19" s="6"/>
      <c r="L19" s="6"/>
      <c r="M19" s="6"/>
      <c r="N19" s="6"/>
      <c r="P19" s="6"/>
      <c r="Q19" s="6"/>
      <c r="V19" s="6"/>
      <c r="W19" s="6"/>
      <c r="X19" s="6"/>
    </row>
    <row r="20" spans="1:24" ht="15">
      <c r="A20" s="3"/>
      <c r="B20" s="46" t="s">
        <v>22</v>
      </c>
      <c r="C20" s="34"/>
      <c r="D20" s="29"/>
      <c r="E20" s="30"/>
      <c r="F20" s="4"/>
      <c r="G20" s="8"/>
      <c r="H20" s="44"/>
      <c r="I20" s="12"/>
      <c r="J20" s="6"/>
      <c r="K20" s="6"/>
      <c r="L20" s="6"/>
      <c r="M20" s="6"/>
      <c r="N20" s="6"/>
      <c r="P20" s="6"/>
      <c r="Q20" s="6"/>
      <c r="V20" s="6"/>
      <c r="W20" s="6"/>
      <c r="X20" s="6"/>
    </row>
    <row r="21" spans="1:24" ht="15">
      <c r="A21" s="3"/>
      <c r="B21" s="46" t="s">
        <v>70</v>
      </c>
      <c r="C21" s="34"/>
      <c r="D21" s="29"/>
      <c r="E21" s="30"/>
      <c r="F21" s="4"/>
      <c r="G21" s="8"/>
      <c r="H21" s="44"/>
      <c r="I21" s="12"/>
      <c r="J21" s="6"/>
      <c r="K21" s="6"/>
      <c r="L21" s="6"/>
      <c r="M21" s="6"/>
      <c r="N21" s="6"/>
      <c r="P21" s="6"/>
      <c r="Q21" s="6"/>
      <c r="V21" s="6"/>
      <c r="W21" s="6"/>
      <c r="X21" s="6"/>
    </row>
    <row r="22" spans="1:24" ht="15">
      <c r="A22" s="3"/>
      <c r="B22" s="46" t="s">
        <v>101</v>
      </c>
      <c r="C22" s="34"/>
      <c r="D22" s="29"/>
      <c r="E22" s="30"/>
      <c r="F22" s="4"/>
      <c r="G22" s="8"/>
      <c r="H22" s="44"/>
      <c r="I22" s="12"/>
      <c r="J22" s="6"/>
      <c r="K22" s="6"/>
      <c r="L22" s="6"/>
      <c r="M22" s="6"/>
      <c r="N22" s="6"/>
      <c r="P22" s="6"/>
      <c r="Q22" s="6"/>
      <c r="V22" s="6"/>
      <c r="W22" s="6"/>
      <c r="X22" s="6"/>
    </row>
    <row r="23" spans="1:24" ht="15">
      <c r="A23" s="3"/>
      <c r="B23" s="46" t="s">
        <v>102</v>
      </c>
      <c r="C23" s="34"/>
      <c r="D23" s="29"/>
      <c r="E23" s="30"/>
      <c r="F23" s="4"/>
      <c r="G23" s="8"/>
      <c r="H23" s="44"/>
      <c r="I23" s="12"/>
      <c r="J23" s="6"/>
      <c r="K23" s="6"/>
      <c r="L23" s="6"/>
      <c r="M23" s="6"/>
      <c r="N23" s="6"/>
      <c r="P23" s="6"/>
      <c r="Q23" s="6"/>
      <c r="V23" s="6"/>
      <c r="W23" s="6"/>
      <c r="X23" s="6"/>
    </row>
    <row r="24" spans="1:24" ht="15">
      <c r="A24" s="3"/>
      <c r="B24" s="64" t="s">
        <v>55</v>
      </c>
      <c r="C24" s="34"/>
      <c r="D24" s="29"/>
      <c r="E24" s="30"/>
      <c r="F24" s="4"/>
      <c r="G24" s="8"/>
      <c r="H24" s="44"/>
      <c r="I24" s="12"/>
      <c r="J24" s="6"/>
      <c r="K24" s="6"/>
      <c r="L24" s="6"/>
      <c r="M24" s="6"/>
      <c r="N24" s="6"/>
      <c r="P24" s="6"/>
      <c r="Q24" s="6"/>
      <c r="V24" s="6"/>
      <c r="W24" s="6"/>
      <c r="X24" s="6"/>
    </row>
    <row r="25" spans="1:24" ht="15">
      <c r="A25" s="3"/>
      <c r="B25" s="46" t="s">
        <v>103</v>
      </c>
      <c r="C25" s="34"/>
      <c r="D25" s="29"/>
      <c r="E25" s="30"/>
      <c r="F25" s="4"/>
      <c r="G25" s="8"/>
      <c r="H25" s="44"/>
      <c r="I25" s="12"/>
      <c r="J25" s="6"/>
      <c r="K25" s="6"/>
      <c r="L25" s="6"/>
      <c r="M25" s="6"/>
      <c r="N25" s="6"/>
      <c r="P25" s="6"/>
      <c r="Q25" s="6"/>
      <c r="V25" s="6"/>
      <c r="W25" s="6"/>
      <c r="X25" s="6"/>
    </row>
    <row r="26" spans="1:24" ht="15">
      <c r="A26" s="3"/>
      <c r="B26" s="46" t="s">
        <v>47</v>
      </c>
      <c r="C26" s="34"/>
      <c r="D26" s="29"/>
      <c r="E26" s="30"/>
      <c r="F26" s="4"/>
      <c r="G26" s="8"/>
      <c r="H26" s="44"/>
      <c r="I26" s="12"/>
      <c r="J26" s="6"/>
      <c r="K26" s="6"/>
      <c r="L26" s="6"/>
      <c r="M26" s="6"/>
      <c r="N26" s="6"/>
      <c r="P26" s="6"/>
      <c r="Q26" s="6"/>
      <c r="V26" s="6"/>
      <c r="W26" s="6"/>
      <c r="X26" s="6"/>
    </row>
    <row r="27" spans="1:24" ht="15">
      <c r="A27" s="3"/>
      <c r="B27" s="65" t="s">
        <v>104</v>
      </c>
      <c r="C27" s="34"/>
      <c r="D27" s="29"/>
      <c r="E27" s="30"/>
      <c r="F27" s="4"/>
      <c r="G27" s="8"/>
      <c r="H27" s="44"/>
      <c r="I27" s="12"/>
      <c r="J27" s="6"/>
      <c r="K27" s="6"/>
      <c r="L27" s="6"/>
      <c r="M27" s="6"/>
      <c r="N27" s="6"/>
      <c r="P27" s="6"/>
      <c r="Q27" s="6"/>
      <c r="V27" s="6"/>
      <c r="W27" s="6"/>
      <c r="X27" s="6"/>
    </row>
    <row r="28" spans="1:24" ht="15">
      <c r="A28" s="3"/>
      <c r="B28" s="46" t="s">
        <v>54</v>
      </c>
      <c r="C28" s="34"/>
      <c r="D28" s="29"/>
      <c r="E28" s="30"/>
      <c r="F28" s="4"/>
      <c r="G28" s="8"/>
      <c r="H28" s="44"/>
      <c r="I28" s="12"/>
      <c r="J28" s="6"/>
      <c r="K28" s="6"/>
      <c r="L28" s="6"/>
      <c r="M28" s="6"/>
      <c r="N28" s="6"/>
      <c r="P28" s="6"/>
      <c r="Q28" s="6"/>
      <c r="V28" s="6"/>
      <c r="W28" s="6"/>
      <c r="X28" s="6"/>
    </row>
    <row r="29" spans="1:24" ht="15">
      <c r="A29" s="3"/>
      <c r="B29" s="46" t="s">
        <v>105</v>
      </c>
      <c r="C29" s="34"/>
      <c r="D29" s="29"/>
      <c r="E29" s="30"/>
      <c r="F29" s="4"/>
      <c r="G29" s="8"/>
      <c r="H29" s="44"/>
      <c r="I29" s="12"/>
      <c r="J29" s="6"/>
      <c r="K29" s="6"/>
      <c r="L29" s="6"/>
      <c r="M29" s="6"/>
      <c r="N29" s="6"/>
      <c r="P29" s="6"/>
      <c r="Q29" s="6"/>
      <c r="V29" s="6"/>
      <c r="W29" s="6"/>
      <c r="X29" s="6"/>
    </row>
    <row r="30" spans="1:24" ht="15">
      <c r="A30" s="3"/>
      <c r="B30" s="46" t="s">
        <v>71</v>
      </c>
      <c r="C30" s="34"/>
      <c r="D30" s="29"/>
      <c r="E30" s="30"/>
      <c r="F30" s="4"/>
      <c r="G30" s="8"/>
      <c r="H30" s="44"/>
      <c r="I30" s="12"/>
      <c r="J30" s="6"/>
      <c r="K30" s="6"/>
      <c r="L30" s="6"/>
      <c r="M30" s="6"/>
      <c r="N30" s="6"/>
      <c r="P30" s="6"/>
      <c r="Q30" s="6"/>
      <c r="V30" s="6"/>
      <c r="W30" s="6"/>
      <c r="X30" s="6"/>
    </row>
    <row r="31" spans="1:24" ht="15">
      <c r="A31" s="3"/>
      <c r="B31" s="46" t="s">
        <v>56</v>
      </c>
      <c r="C31" s="34"/>
      <c r="D31" s="29"/>
      <c r="E31" s="30"/>
      <c r="F31" s="4"/>
      <c r="G31" s="8"/>
      <c r="H31" s="44"/>
      <c r="I31" s="12"/>
      <c r="J31" s="6"/>
      <c r="K31" s="6"/>
      <c r="L31" s="6"/>
      <c r="M31" s="6"/>
      <c r="N31" s="6"/>
      <c r="P31" s="6"/>
      <c r="Q31" s="6"/>
      <c r="V31" s="6"/>
      <c r="W31" s="6"/>
      <c r="X31" s="6"/>
    </row>
    <row r="32" spans="1:24" ht="15">
      <c r="A32" s="3"/>
      <c r="B32" s="46"/>
      <c r="C32" s="34"/>
      <c r="D32" s="29"/>
      <c r="E32" s="30"/>
      <c r="F32" s="4"/>
      <c r="G32" s="8"/>
      <c r="H32" s="44"/>
      <c r="I32" s="12"/>
      <c r="J32" s="6"/>
      <c r="K32" s="6"/>
      <c r="L32" s="6"/>
      <c r="M32" s="6"/>
      <c r="N32" s="6"/>
      <c r="P32" s="6"/>
      <c r="Q32" s="6"/>
      <c r="V32" s="6"/>
      <c r="W32" s="6"/>
      <c r="X32" s="6"/>
    </row>
    <row r="33" spans="1:26" ht="15">
      <c r="A33" s="3"/>
      <c r="B33" s="46"/>
      <c r="C33" s="33"/>
      <c r="D33" s="41"/>
      <c r="E33" s="28"/>
      <c r="F33" s="4"/>
      <c r="G33" s="8"/>
      <c r="H33" s="42"/>
      <c r="I33" s="12"/>
      <c r="J33" s="6"/>
      <c r="K33" s="6"/>
      <c r="L33" s="6"/>
      <c r="M33" s="6"/>
      <c r="N33" s="6"/>
      <c r="P33" s="6"/>
      <c r="Q33" s="6"/>
      <c r="V33" s="6"/>
      <c r="W33" s="6"/>
      <c r="X33" s="6"/>
    </row>
    <row r="34" spans="1:26" ht="15">
      <c r="A34" s="3"/>
      <c r="B34" s="64"/>
      <c r="C34" s="33"/>
      <c r="D34" s="41"/>
      <c r="E34" s="28"/>
      <c r="F34" s="4"/>
      <c r="G34" s="8"/>
      <c r="H34" s="42"/>
      <c r="I34" s="12"/>
      <c r="J34" s="6"/>
      <c r="K34" s="6"/>
      <c r="L34" s="6"/>
      <c r="M34" s="6"/>
      <c r="N34" s="6"/>
      <c r="P34" s="6"/>
      <c r="Q34" s="6"/>
      <c r="V34" s="6"/>
      <c r="W34" s="6"/>
      <c r="X34" s="6"/>
    </row>
    <row r="35" spans="1:26" ht="26.25">
      <c r="A35" s="3"/>
      <c r="B35" s="69"/>
      <c r="C35" s="33"/>
      <c r="D35" s="41"/>
      <c r="E35" s="28"/>
      <c r="F35" s="4"/>
      <c r="G35" s="8"/>
      <c r="H35" s="150" t="s">
        <v>181</v>
      </c>
      <c r="I35" s="12"/>
      <c r="J35" s="6"/>
      <c r="K35" s="6"/>
      <c r="L35" s="52"/>
      <c r="M35" s="52"/>
      <c r="N35" s="52"/>
      <c r="P35" s="6"/>
      <c r="Q35" s="6"/>
      <c r="V35" s="52"/>
      <c r="W35" s="52"/>
      <c r="X35" s="52"/>
    </row>
    <row r="36" spans="1:26" ht="15" customHeight="1">
      <c r="A36" s="3"/>
      <c r="B36" s="17"/>
      <c r="C36" s="35"/>
      <c r="D36" s="30"/>
      <c r="E36" s="30"/>
      <c r="F36" s="16"/>
      <c r="G36" s="16"/>
      <c r="H36" s="13"/>
      <c r="I36" s="13"/>
      <c r="J36" s="6"/>
      <c r="K36" s="6"/>
      <c r="L36" s="6"/>
      <c r="M36" s="6"/>
      <c r="N36" s="6"/>
      <c r="P36" s="6"/>
      <c r="Q36" s="6"/>
      <c r="V36" s="6"/>
      <c r="W36" s="6"/>
      <c r="X36" s="6"/>
    </row>
    <row r="37" spans="1:26">
      <c r="C37" s="60"/>
      <c r="D37" s="27"/>
      <c r="E37" s="27"/>
      <c r="F37" s="60"/>
      <c r="M37" s="16"/>
      <c r="W37" s="16"/>
      <c r="X37" s="16"/>
    </row>
    <row r="38" spans="1:26">
      <c r="A38" s="93"/>
      <c r="B38" s="94"/>
      <c r="C38" s="95"/>
      <c r="D38" s="96"/>
      <c r="E38" s="96"/>
      <c r="F38" s="95"/>
      <c r="G38" s="93"/>
      <c r="H38" s="97"/>
      <c r="I38" s="97"/>
      <c r="J38" s="93"/>
      <c r="K38" s="93"/>
      <c r="L38" s="93"/>
      <c r="M38" s="93"/>
      <c r="N38" s="93"/>
      <c r="P38" s="93"/>
      <c r="Q38" s="93"/>
      <c r="R38" s="93"/>
      <c r="V38" s="149"/>
      <c r="W38" s="93"/>
      <c r="X38" s="93"/>
    </row>
    <row r="39" spans="1:26">
      <c r="A39" s="93"/>
      <c r="B39" s="94"/>
      <c r="C39" s="95"/>
      <c r="D39" s="96"/>
      <c r="E39" s="96"/>
      <c r="F39" s="95"/>
      <c r="G39" s="93"/>
      <c r="H39" s="97"/>
      <c r="I39" s="97"/>
      <c r="J39" s="93"/>
      <c r="K39" s="93"/>
      <c r="L39" s="93"/>
      <c r="M39" s="93"/>
      <c r="N39" s="93"/>
      <c r="P39" s="93"/>
      <c r="Q39" s="93"/>
      <c r="R39" s="93"/>
      <c r="V39" s="149"/>
      <c r="W39" s="93"/>
      <c r="X39" s="93"/>
    </row>
    <row r="40" spans="1:26">
      <c r="A40" s="93"/>
      <c r="B40" s="94"/>
      <c r="C40" s="95"/>
      <c r="D40" s="96"/>
      <c r="E40" s="96"/>
      <c r="F40" s="95"/>
      <c r="G40" s="93"/>
      <c r="H40" s="97"/>
      <c r="I40" s="97"/>
      <c r="J40" s="93"/>
      <c r="K40" s="93"/>
      <c r="L40" s="93"/>
      <c r="M40" s="93"/>
      <c r="N40" s="93"/>
      <c r="P40" s="93"/>
      <c r="Q40" s="93"/>
      <c r="R40" s="93"/>
      <c r="V40" s="149"/>
      <c r="W40" s="93"/>
      <c r="X40" s="93"/>
    </row>
    <row r="41" spans="1:26" s="16" customFormat="1" ht="20.25">
      <c r="A41" s="3"/>
      <c r="B41" s="144" t="s">
        <v>25</v>
      </c>
      <c r="C41" s="19"/>
      <c r="D41" s="7"/>
      <c r="E41" s="30"/>
      <c r="F41" s="6"/>
      <c r="G41" s="6"/>
      <c r="H41" s="13"/>
      <c r="I41" s="13"/>
      <c r="O41"/>
      <c r="R41"/>
    </row>
    <row r="42" spans="1:26" s="16" customFormat="1" ht="15">
      <c r="A42" s="3" t="s">
        <v>72</v>
      </c>
      <c r="B42" s="145" t="str">
        <f>"Hold " &amp; Table1[[#This Row],[Dette er for hold '# (fx 1-8 eller 1)]] &amp; " " &amp; Table1[[#This Row],[Beskrivelse]]</f>
        <v>Hold 13 obligatorisk holdundervisning -emne Øre 1+2</v>
      </c>
      <c r="C42" s="35">
        <f>IF(Table1[[#This Row],[Navn]]&lt;&gt;"",DATE($T$7, 1, -2) - WEEKDAY(DATE($T$7, 1, 3)) +Table1[[#This Row],[Kal uge]]* 7+Table1[[#This Row],[Uge dag]]-1,"")</f>
        <v>44067</v>
      </c>
      <c r="D42" s="30">
        <v>0.33333333333333331</v>
      </c>
      <c r="E42" s="30">
        <v>0.39583333333333331</v>
      </c>
      <c r="G42" s="16" t="s">
        <v>204</v>
      </c>
      <c r="H42" s="164" t="s">
        <v>215</v>
      </c>
      <c r="I42" s="18" t="s">
        <v>114</v>
      </c>
      <c r="J42" s="6"/>
      <c r="K42" s="6"/>
      <c r="L42" s="153"/>
      <c r="M42" s="6"/>
      <c r="N42" s="6"/>
      <c r="O42"/>
      <c r="P42" s="6">
        <v>35</v>
      </c>
      <c r="Q42" s="6"/>
      <c r="R42" s="134">
        <v>1</v>
      </c>
      <c r="V42" s="20" t="s">
        <v>196</v>
      </c>
      <c r="W42" s="20" t="s">
        <v>197</v>
      </c>
      <c r="X42" s="20"/>
      <c r="Z42" s="147" t="s">
        <v>203</v>
      </c>
    </row>
    <row r="43" spans="1:26" s="16" customFormat="1" ht="15">
      <c r="A43" s="3" t="s">
        <v>72</v>
      </c>
      <c r="B43" s="145" t="str">
        <f>"Hold " &amp; Table1[[#This Row],[Dette er for hold '# (fx 1-8 eller 1)]] &amp; " " &amp; Table1[[#This Row],[Beskrivelse]]</f>
        <v>Hold 15-16 obligatorisk holdundervisning -emne Øre 1+2</v>
      </c>
      <c r="C43" s="35">
        <f>C42</f>
        <v>44067</v>
      </c>
      <c r="D43" s="30">
        <v>0.40625</v>
      </c>
      <c r="E43" s="30">
        <v>0.46875</v>
      </c>
      <c r="G43" s="16" t="s">
        <v>204</v>
      </c>
      <c r="H43" s="164" t="s">
        <v>215</v>
      </c>
      <c r="I43" s="18" t="s">
        <v>79</v>
      </c>
      <c r="J43" s="6"/>
      <c r="K43" s="6"/>
      <c r="L43" s="6"/>
      <c r="M43" s="6"/>
      <c r="N43" s="6"/>
      <c r="O43"/>
      <c r="P43" s="6"/>
      <c r="Q43" s="6"/>
      <c r="R43" s="134"/>
      <c r="V43" s="6"/>
      <c r="W43" s="6"/>
      <c r="X43" s="6"/>
    </row>
    <row r="44" spans="1:26" s="16" customFormat="1" ht="15">
      <c r="A44" s="3" t="s">
        <v>72</v>
      </c>
      <c r="B44" s="145" t="str">
        <f>"Hold " &amp; Table1[[#This Row],[Dette er for hold '# (fx 1-8 eller 1)]] &amp; " " &amp; Table1[[#This Row],[Beskrivelse]]</f>
        <v>Hold 14 obligatorisk holdundervisning -emne Øre 1+2</v>
      </c>
      <c r="C44" s="35">
        <f>C43</f>
        <v>44067</v>
      </c>
      <c r="D44" s="30">
        <v>0.48958333333333331</v>
      </c>
      <c r="E44" s="30">
        <v>0.55208333333333337</v>
      </c>
      <c r="G44" s="16" t="s">
        <v>204</v>
      </c>
      <c r="H44" s="164" t="s">
        <v>215</v>
      </c>
      <c r="I44" s="13" t="s">
        <v>113</v>
      </c>
      <c r="J44" s="6"/>
      <c r="K44" s="6"/>
      <c r="L44" s="6"/>
      <c r="M44" s="6"/>
      <c r="N44" s="6"/>
      <c r="O44"/>
      <c r="P44" s="6"/>
      <c r="Q44" s="6"/>
      <c r="R44" s="134"/>
      <c r="V44" s="6"/>
      <c r="W44" s="6"/>
      <c r="X44" s="6"/>
    </row>
    <row r="45" spans="1:26" s="16" customFormat="1" ht="15">
      <c r="A45" s="3"/>
      <c r="B45" s="145" t="str">
        <f>"Hold " &amp; Table1[[#This Row],[Dette er for hold '# (fx 1-8 eller 1)]] &amp; " " &amp; Table1[[#This Row],[Beskrivelse]]</f>
        <v xml:space="preserve">Hold  </v>
      </c>
      <c r="C45" s="81"/>
      <c r="D45" s="86"/>
      <c r="E45" s="86"/>
      <c r="F45" s="84"/>
      <c r="G45" s="84"/>
      <c r="H45" s="164" t="s">
        <v>215</v>
      </c>
      <c r="I45" s="89"/>
      <c r="J45" s="88"/>
      <c r="K45" s="88"/>
      <c r="L45" s="88"/>
      <c r="M45" s="88"/>
      <c r="N45" s="88"/>
      <c r="O45"/>
      <c r="P45" s="88"/>
      <c r="Q45" s="88"/>
      <c r="R45" s="134"/>
      <c r="V45" s="6"/>
      <c r="W45" s="88"/>
      <c r="X45" s="88"/>
    </row>
    <row r="46" spans="1:26" s="16" customFormat="1" ht="15">
      <c r="A46" s="3"/>
      <c r="B46" s="145" t="str">
        <f>"Hold " &amp; Table1[[#This Row],[Dette er for hold '# (fx 1-8 eller 1)]] &amp; " " &amp; Table1[[#This Row],[Beskrivelse]]</f>
        <v xml:space="preserve">Hold  </v>
      </c>
      <c r="C46" s="35"/>
      <c r="D46" s="30"/>
      <c r="E46" s="30"/>
      <c r="H46" s="164" t="s">
        <v>215</v>
      </c>
      <c r="I46" s="18"/>
      <c r="J46" s="6"/>
      <c r="K46" s="6"/>
      <c r="L46" s="6"/>
      <c r="M46" s="6"/>
      <c r="N46" s="6"/>
      <c r="O46"/>
      <c r="P46" s="6"/>
      <c r="Q46" s="6"/>
      <c r="R46" s="134"/>
      <c r="V46" s="6"/>
      <c r="W46" s="6"/>
      <c r="X46" s="6"/>
    </row>
    <row r="47" spans="1:26" s="16" customFormat="1" ht="15">
      <c r="A47" s="3" t="s">
        <v>72</v>
      </c>
      <c r="B47" s="145" t="str">
        <f>"Hold " &amp; Table1[[#This Row],[Dette er for hold '# (fx 1-8 eller 1)]] &amp; " " &amp; Table1[[#This Row],[Beskrivelse]]</f>
        <v>Hold 14 obligatorisk holdundervisning - emne: Aud+Otoneu</v>
      </c>
      <c r="C47" s="35">
        <v>44068</v>
      </c>
      <c r="D47" s="30">
        <v>0.33333333333333331</v>
      </c>
      <c r="E47" s="30">
        <v>0.39583333333333331</v>
      </c>
      <c r="G47" s="16" t="s">
        <v>205</v>
      </c>
      <c r="H47" s="164" t="s">
        <v>215</v>
      </c>
      <c r="I47" s="18" t="s">
        <v>113</v>
      </c>
      <c r="J47" s="6"/>
      <c r="K47" s="6"/>
      <c r="L47" s="6"/>
      <c r="M47" s="6"/>
      <c r="N47" s="6"/>
      <c r="O47"/>
      <c r="P47" s="6"/>
      <c r="Q47" s="6"/>
      <c r="R47" s="134"/>
      <c r="V47" s="6"/>
      <c r="W47" s="6"/>
      <c r="X47" s="6"/>
    </row>
    <row r="48" spans="1:26" s="16" customFormat="1" ht="15">
      <c r="A48" s="3" t="s">
        <v>72</v>
      </c>
      <c r="B48" s="145" t="str">
        <f>"Hold " &amp; Table1[[#This Row],[Dette er for hold '# (fx 1-8 eller 1)]] &amp; " " &amp; Table1[[#This Row],[Beskrivelse]]</f>
        <v>Hold 15-16 obligatorisk holdundervisning - emne: Aud+Otoneu</v>
      </c>
      <c r="C48" s="35">
        <f>C47</f>
        <v>44068</v>
      </c>
      <c r="D48" s="30">
        <v>0.40625</v>
      </c>
      <c r="E48" s="30">
        <v>0.46875</v>
      </c>
      <c r="G48" s="16" t="s">
        <v>205</v>
      </c>
      <c r="H48" s="164" t="s">
        <v>215</v>
      </c>
      <c r="I48" s="13" t="s">
        <v>79</v>
      </c>
      <c r="J48" s="6"/>
      <c r="K48" s="6"/>
      <c r="L48" s="6"/>
      <c r="M48" s="6"/>
      <c r="N48" s="6"/>
      <c r="O48"/>
      <c r="P48" s="6"/>
      <c r="Q48" s="6"/>
      <c r="R48" s="134"/>
      <c r="V48" s="6"/>
      <c r="W48" s="6"/>
      <c r="X48" s="6"/>
    </row>
    <row r="49" spans="1:24" s="16" customFormat="1" ht="15">
      <c r="A49" s="3" t="s">
        <v>72</v>
      </c>
      <c r="B49" s="145" t="str">
        <f>"Hold " &amp; Table1[[#This Row],[Dette er for hold '# (fx 1-8 eller 1)]] &amp; " " &amp; Table1[[#This Row],[Beskrivelse]]</f>
        <v>Hold 13 obligatorisk holdundervisning - emne: Aud+Otoneu</v>
      </c>
      <c r="C49" s="32">
        <f>C48</f>
        <v>44068</v>
      </c>
      <c r="D49" s="30">
        <v>0.48958333333333331</v>
      </c>
      <c r="E49" s="30">
        <v>0.55208333333333337</v>
      </c>
      <c r="F49" s="6"/>
      <c r="G49" s="16" t="s">
        <v>205</v>
      </c>
      <c r="H49" s="164" t="s">
        <v>215</v>
      </c>
      <c r="I49" s="13" t="s">
        <v>114</v>
      </c>
      <c r="O49"/>
      <c r="R49" s="134"/>
    </row>
    <row r="50" spans="1:24" s="16" customFormat="1" ht="15">
      <c r="A50" s="3"/>
      <c r="B50" s="145" t="str">
        <f>"Hold " &amp; Table1[[#This Row],[Dette er for hold '# (fx 1-8 eller 1)]] &amp; " " &amp; Table1[[#This Row],[Beskrivelse]]</f>
        <v xml:space="preserve">Hold  </v>
      </c>
      <c r="C50" s="81"/>
      <c r="D50" s="86"/>
      <c r="E50" s="86"/>
      <c r="F50" s="88"/>
      <c r="G50" s="84"/>
      <c r="H50" s="164" t="s">
        <v>215</v>
      </c>
      <c r="I50" s="89"/>
      <c r="J50" s="84"/>
      <c r="K50" s="84"/>
      <c r="L50" s="84"/>
      <c r="M50" s="84"/>
      <c r="N50" s="84"/>
      <c r="O50"/>
      <c r="P50" s="84"/>
      <c r="Q50" s="84"/>
      <c r="R50" s="134"/>
      <c r="W50" s="84"/>
      <c r="X50" s="84"/>
    </row>
    <row r="51" spans="1:24" s="16" customFormat="1" ht="15">
      <c r="A51" s="3"/>
      <c r="B51" s="145" t="str">
        <f>"Hold " &amp; Table1[[#This Row],[Dette er for hold '# (fx 1-8 eller 1)]] &amp; " " &amp; Table1[[#This Row],[Beskrivelse]]</f>
        <v>Hold  obligatorisk holdundervisning</v>
      </c>
      <c r="C51" s="35">
        <f>C49+1</f>
        <v>44069</v>
      </c>
      <c r="D51" s="30">
        <v>0.33333333333333331</v>
      </c>
      <c r="E51" s="30">
        <v>0.39583333333333331</v>
      </c>
      <c r="G51" s="16" t="s">
        <v>30</v>
      </c>
      <c r="H51" s="164" t="s">
        <v>215</v>
      </c>
      <c r="I51" s="13"/>
      <c r="J51" s="6"/>
      <c r="K51" s="6"/>
      <c r="L51" s="6"/>
      <c r="M51" s="6"/>
      <c r="N51" s="6"/>
      <c r="O51"/>
      <c r="P51" s="6"/>
      <c r="Q51" s="6"/>
      <c r="R51" s="134"/>
      <c r="V51" s="6"/>
      <c r="W51" s="6"/>
      <c r="X51" s="6"/>
    </row>
    <row r="52" spans="1:24" s="16" customFormat="1" ht="15">
      <c r="A52" s="3" t="s">
        <v>72</v>
      </c>
      <c r="B52" s="145" t="str">
        <f>"Hold " &amp; Table1[[#This Row],[Dette er for hold '# (fx 1-8 eller 1)]] &amp; " " &amp; Table1[[#This Row],[Beskrivelse]]</f>
        <v>Hold 15 obligatorisk holdundervisning - emne: Hals</v>
      </c>
      <c r="C52" s="35">
        <f>C51</f>
        <v>44069</v>
      </c>
      <c r="D52" s="30">
        <v>0.40625</v>
      </c>
      <c r="E52" s="30">
        <v>0.46875</v>
      </c>
      <c r="G52" s="16" t="s">
        <v>206</v>
      </c>
      <c r="H52" s="164" t="s">
        <v>215</v>
      </c>
      <c r="I52" s="18" t="s">
        <v>115</v>
      </c>
      <c r="J52" s="6"/>
      <c r="K52" s="6"/>
      <c r="L52" s="6"/>
      <c r="M52" s="6"/>
      <c r="N52" s="6"/>
      <c r="O52"/>
      <c r="P52" s="6"/>
      <c r="Q52" s="6"/>
      <c r="R52" s="134"/>
      <c r="V52" s="6"/>
      <c r="W52" s="6"/>
      <c r="X52" s="6"/>
    </row>
    <row r="53" spans="1:24" s="16" customFormat="1" ht="15">
      <c r="A53" s="3" t="s">
        <v>72</v>
      </c>
      <c r="B53" s="145" t="str">
        <f>"Hold " &amp; Table1[[#This Row],[Dette er for hold '# (fx 1-8 eller 1)]] &amp; " " &amp; Table1[[#This Row],[Beskrivelse]]</f>
        <v>Hold 16 obligatorisk holdundervisning - emne: Hals</v>
      </c>
      <c r="C53" s="35">
        <f>C52</f>
        <v>44069</v>
      </c>
      <c r="D53" s="30">
        <v>0.48958333333333331</v>
      </c>
      <c r="E53" s="30">
        <v>0.55208333333333337</v>
      </c>
      <c r="G53" s="16" t="s">
        <v>206</v>
      </c>
      <c r="H53" s="164" t="s">
        <v>215</v>
      </c>
      <c r="I53" s="18" t="s">
        <v>112</v>
      </c>
      <c r="J53" s="6"/>
      <c r="K53" s="6"/>
      <c r="L53" s="6"/>
      <c r="M53" s="6"/>
      <c r="N53" s="6"/>
      <c r="O53"/>
      <c r="P53" s="6"/>
      <c r="Q53" s="6"/>
      <c r="R53" s="134"/>
      <c r="V53" s="6"/>
      <c r="W53" s="6"/>
      <c r="X53" s="6"/>
    </row>
    <row r="54" spans="1:24" s="16" customFormat="1" ht="15">
      <c r="A54" s="3"/>
      <c r="B54" s="145" t="str">
        <f>"Hold " &amp; Table1[[#This Row],[Dette er for hold '# (fx 1-8 eller 1)]] &amp; " " &amp; Table1[[#This Row],[Beskrivelse]]</f>
        <v xml:space="preserve">Hold  </v>
      </c>
      <c r="C54" s="80"/>
      <c r="D54" s="86"/>
      <c r="E54" s="86"/>
      <c r="F54" s="84"/>
      <c r="G54" s="84"/>
      <c r="H54" s="164" t="s">
        <v>215</v>
      </c>
      <c r="I54" s="85"/>
      <c r="J54" s="88"/>
      <c r="K54" s="88"/>
      <c r="L54" s="88"/>
      <c r="M54" s="88"/>
      <c r="N54" s="88"/>
      <c r="O54"/>
      <c r="P54" s="88"/>
      <c r="Q54" s="88"/>
      <c r="R54" s="134"/>
      <c r="V54" s="6"/>
      <c r="W54" s="88"/>
      <c r="X54" s="88"/>
    </row>
    <row r="55" spans="1:24" s="16" customFormat="1" ht="15">
      <c r="A55" s="3" t="s">
        <v>72</v>
      </c>
      <c r="B55" s="145" t="str">
        <f>"Hold " &amp; Table1[[#This Row],[Dette er for hold '# (fx 1-8 eller 1)]] &amp; " " &amp; Table1[[#This Row],[Beskrivelse]]</f>
        <v>Hold 13 obligatorisk holdundervisning - Emne: Næse</v>
      </c>
      <c r="C55" s="35">
        <f>C53+1</f>
        <v>44070</v>
      </c>
      <c r="D55" s="30">
        <v>0.33333333333333331</v>
      </c>
      <c r="E55" s="30">
        <v>0.39583333333333331</v>
      </c>
      <c r="F55" s="66"/>
      <c r="G55" s="16" t="s">
        <v>207</v>
      </c>
      <c r="H55" s="164" t="s">
        <v>215</v>
      </c>
      <c r="I55" s="18" t="s">
        <v>114</v>
      </c>
      <c r="J55" s="6"/>
      <c r="K55" s="6"/>
      <c r="L55" s="6"/>
      <c r="M55" s="6"/>
      <c r="N55" s="6"/>
      <c r="O55"/>
      <c r="P55" s="6"/>
      <c r="Q55" s="6"/>
      <c r="R55" s="134"/>
      <c r="V55" s="6"/>
      <c r="W55" s="6"/>
      <c r="X55" s="6"/>
    </row>
    <row r="56" spans="1:24" s="16" customFormat="1" ht="15">
      <c r="A56" s="3" t="s">
        <v>72</v>
      </c>
      <c r="B56" s="145" t="str">
        <f>"Hold " &amp; Table1[[#This Row],[Dette er for hold '# (fx 1-8 eller 1)]] &amp; " " &amp; Table1[[#This Row],[Beskrivelse]]</f>
        <v>Hold 15-16 obligatorisk holdundervisning - Emne: Næse</v>
      </c>
      <c r="C56" s="35">
        <f>C55</f>
        <v>44070</v>
      </c>
      <c r="D56" s="30">
        <v>0.40625</v>
      </c>
      <c r="E56" s="30">
        <v>0.46875</v>
      </c>
      <c r="F56" s="66"/>
      <c r="G56" s="16" t="s">
        <v>207</v>
      </c>
      <c r="H56" s="164" t="s">
        <v>215</v>
      </c>
      <c r="I56" s="18" t="s">
        <v>79</v>
      </c>
      <c r="J56" s="6"/>
      <c r="K56" s="6"/>
      <c r="L56" s="6"/>
      <c r="M56" s="6"/>
      <c r="N56" s="6"/>
      <c r="O56"/>
      <c r="P56" s="6"/>
      <c r="Q56" s="6"/>
      <c r="R56" s="134"/>
      <c r="V56" s="6"/>
      <c r="W56" s="6"/>
      <c r="X56" s="6"/>
    </row>
    <row r="57" spans="1:24" s="16" customFormat="1" ht="15">
      <c r="A57" s="3" t="s">
        <v>72</v>
      </c>
      <c r="B57" s="145" t="str">
        <f>"Hold " &amp; Table1[[#This Row],[Dette er for hold '# (fx 1-8 eller 1)]] &amp; " " &amp; Table1[[#This Row],[Beskrivelse]]</f>
        <v>Hold 14 obligatorisk holdundervisning - Emne: Næse</v>
      </c>
      <c r="C57" s="35">
        <f>C56</f>
        <v>44070</v>
      </c>
      <c r="D57" s="30">
        <v>0.48958333333333331</v>
      </c>
      <c r="E57" s="30">
        <v>0.55208333333333337</v>
      </c>
      <c r="F57" s="66"/>
      <c r="G57" s="16" t="s">
        <v>207</v>
      </c>
      <c r="H57" s="164" t="s">
        <v>215</v>
      </c>
      <c r="I57" s="18" t="s">
        <v>113</v>
      </c>
      <c r="J57" s="6"/>
      <c r="K57" s="6"/>
      <c r="L57" s="6"/>
      <c r="M57" s="6"/>
      <c r="N57" s="6"/>
      <c r="O57"/>
      <c r="P57" s="6"/>
      <c r="Q57" s="6"/>
      <c r="R57" s="134"/>
      <c r="V57" s="6"/>
      <c r="W57" s="6"/>
      <c r="X57" s="6"/>
    </row>
    <row r="58" spans="1:24" s="16" customFormat="1" ht="15">
      <c r="A58" s="3"/>
      <c r="B58" s="145" t="str">
        <f>"Hold " &amp; Table1[[#This Row],[Dette er for hold '# (fx 1-8 eller 1)]] &amp; " " &amp; Table1[[#This Row],[Beskrivelse]]</f>
        <v xml:space="preserve">Hold  </v>
      </c>
      <c r="C58" s="81"/>
      <c r="D58" s="82"/>
      <c r="E58" s="82"/>
      <c r="F58" s="83"/>
      <c r="G58" s="84"/>
      <c r="H58" s="164" t="s">
        <v>215</v>
      </c>
      <c r="I58" s="85"/>
      <c r="J58" s="88"/>
      <c r="K58" s="88"/>
      <c r="L58" s="88"/>
      <c r="M58" s="88"/>
      <c r="N58" s="88"/>
      <c r="O58"/>
      <c r="P58" s="88"/>
      <c r="Q58" s="88"/>
      <c r="R58" s="134"/>
      <c r="V58" s="6"/>
      <c r="W58" s="88"/>
      <c r="X58" s="88"/>
    </row>
    <row r="59" spans="1:24" s="16" customFormat="1" ht="15">
      <c r="A59" s="3"/>
      <c r="B59" s="145" t="str">
        <f>"Hold " &amp; Table1[[#This Row],[Dette er for hold '# (fx 1-8 eller 1)]] &amp; " " &amp; Table1[[#This Row],[Beskrivelse]]</f>
        <v>Hold  obligatorisk holdundervisning</v>
      </c>
      <c r="C59" s="32">
        <f>C57+1</f>
        <v>44071</v>
      </c>
      <c r="D59" s="30">
        <v>0.33333333333333331</v>
      </c>
      <c r="E59" s="30">
        <v>0.39583333333333331</v>
      </c>
      <c r="F59" s="6"/>
      <c r="G59" s="16" t="s">
        <v>30</v>
      </c>
      <c r="H59" s="164" t="s">
        <v>215</v>
      </c>
      <c r="I59" s="13"/>
      <c r="O59"/>
      <c r="R59" s="134"/>
    </row>
    <row r="60" spans="1:24" s="16" customFormat="1" ht="15">
      <c r="A60" s="3"/>
      <c r="B60" s="145" t="str">
        <f>"Hold " &amp; Table1[[#This Row],[Dette er for hold '# (fx 1-8 eller 1)]] &amp; " " &amp; Table1[[#This Row],[Beskrivelse]]</f>
        <v>Hold  obligatorisk holdundervisning</v>
      </c>
      <c r="C60" s="35">
        <f>C59</f>
        <v>44071</v>
      </c>
      <c r="D60" s="30">
        <v>0.40625</v>
      </c>
      <c r="E60" s="30">
        <v>0.46875</v>
      </c>
      <c r="G60" s="16" t="s">
        <v>30</v>
      </c>
      <c r="H60" s="164" t="s">
        <v>215</v>
      </c>
      <c r="I60" s="13"/>
      <c r="J60" s="6"/>
      <c r="K60" s="6"/>
      <c r="L60" s="6"/>
      <c r="M60" s="6"/>
      <c r="N60" s="6"/>
      <c r="O60"/>
      <c r="P60" s="6"/>
      <c r="Q60" s="6"/>
      <c r="R60" s="134"/>
      <c r="V60" s="6"/>
      <c r="W60" s="6"/>
      <c r="X60" s="6"/>
    </row>
    <row r="61" spans="1:24" s="16" customFormat="1" ht="15">
      <c r="A61" s="3"/>
      <c r="B61" s="145" t="str">
        <f>"Hold " &amp; Table1[[#This Row],[Dette er for hold '# (fx 1-8 eller 1)]] &amp; " " &amp; Table1[[#This Row],[Beskrivelse]]</f>
        <v>Hold  obligatorisk holdundervisning</v>
      </c>
      <c r="C61" s="35">
        <f>C60</f>
        <v>44071</v>
      </c>
      <c r="D61" s="30">
        <v>0.48958333333333331</v>
      </c>
      <c r="E61" s="30">
        <v>0.55208333333333337</v>
      </c>
      <c r="G61" s="16" t="s">
        <v>30</v>
      </c>
      <c r="H61" s="164" t="s">
        <v>215</v>
      </c>
      <c r="I61" s="18"/>
      <c r="J61" s="6"/>
      <c r="K61" s="6"/>
      <c r="L61" s="6"/>
      <c r="M61" s="6"/>
      <c r="N61" s="6"/>
      <c r="O61"/>
      <c r="P61" s="6"/>
      <c r="Q61" s="6"/>
      <c r="R61" s="134"/>
      <c r="V61" s="6"/>
      <c r="W61" s="6"/>
      <c r="X61" s="6"/>
    </row>
    <row r="62" spans="1:24" s="16" customFormat="1" ht="15">
      <c r="A62" s="3"/>
      <c r="B62" s="145" t="str">
        <f>"Hold " &amp; Table1[[#This Row],[Dette er for hold '# (fx 1-8 eller 1)]] &amp; " " &amp; Table1[[#This Row],[Beskrivelse]]</f>
        <v xml:space="preserve">Hold  </v>
      </c>
      <c r="C62" s="55"/>
      <c r="D62" s="79"/>
      <c r="E62" s="79"/>
      <c r="F62" s="56"/>
      <c r="G62" s="56"/>
      <c r="H62" s="164" t="s">
        <v>215</v>
      </c>
      <c r="I62" s="59"/>
      <c r="J62" s="58"/>
      <c r="K62" s="58"/>
      <c r="L62" s="58"/>
      <c r="M62" s="58"/>
      <c r="N62" s="58"/>
      <c r="O62"/>
      <c r="P62" s="58"/>
      <c r="Q62" s="58"/>
      <c r="R62" s="134"/>
      <c r="V62" s="6"/>
      <c r="W62" s="58"/>
      <c r="X62" s="58"/>
    </row>
    <row r="63" spans="1:24" s="16" customFormat="1" ht="15">
      <c r="A63" s="3" t="s">
        <v>72</v>
      </c>
      <c r="B63" s="145" t="str">
        <f>"Hold " &amp; Table1[[#This Row],[Dette er for hold '# (fx 1-8 eller 1)]] &amp; " " &amp; Table1[[#This Row],[Beskrivelse]]</f>
        <v>Hold 14 obligatorisk holdundervisning - Emne: Hals 5 og Larynx1</v>
      </c>
      <c r="C63" s="35">
        <f>IF(Table1[[#This Row],[Navn]]&lt;&gt;"",DATE($T$7, 1, -2) - WEEKDAY(DATE($T$7, 1, 3)) +Table1[[#This Row],[Kal uge]]* 7+Table1[[#This Row],[Uge dag]]-1,"")</f>
        <v>44074</v>
      </c>
      <c r="D63" s="30">
        <v>0.33333333333333331</v>
      </c>
      <c r="E63" s="30">
        <v>0.39583333333333331</v>
      </c>
      <c r="G63" s="16" t="s">
        <v>212</v>
      </c>
      <c r="H63" s="164" t="s">
        <v>215</v>
      </c>
      <c r="I63" s="18" t="s">
        <v>113</v>
      </c>
      <c r="J63" s="6"/>
      <c r="K63" s="6"/>
      <c r="L63" s="6"/>
      <c r="M63" s="6"/>
      <c r="N63" s="6"/>
      <c r="O63"/>
      <c r="P63" s="6">
        <v>36</v>
      </c>
      <c r="Q63" s="6"/>
      <c r="R63" s="134">
        <v>1</v>
      </c>
      <c r="V63" s="6"/>
      <c r="W63" s="6"/>
      <c r="X63" s="6"/>
    </row>
    <row r="64" spans="1:24" s="16" customFormat="1" ht="15">
      <c r="A64" s="3" t="s">
        <v>72</v>
      </c>
      <c r="B64" s="145" t="str">
        <f>"Hold " &amp; Table1[[#This Row],[Dette er for hold '# (fx 1-8 eller 1)]] &amp; " " &amp; Table1[[#This Row],[Beskrivelse]]</f>
        <v>Hold 15-16 obligatorisk holdundervisning - Emne: Hals 5 og Larynx1</v>
      </c>
      <c r="C64" s="35">
        <f>C63</f>
        <v>44074</v>
      </c>
      <c r="D64" s="30">
        <v>0.40625</v>
      </c>
      <c r="E64" s="30">
        <v>0.46875</v>
      </c>
      <c r="G64" s="16" t="s">
        <v>212</v>
      </c>
      <c r="H64" s="164" t="s">
        <v>215</v>
      </c>
      <c r="I64" s="18" t="s">
        <v>79</v>
      </c>
      <c r="O64"/>
      <c r="R64" s="134"/>
    </row>
    <row r="65" spans="1:24" s="16" customFormat="1" ht="15">
      <c r="A65" s="3" t="s">
        <v>72</v>
      </c>
      <c r="B65" s="145" t="str">
        <f>"Hold " &amp; Table1[[#This Row],[Dette er for hold '# (fx 1-8 eller 1)]] &amp; " " &amp; Table1[[#This Row],[Beskrivelse]]</f>
        <v>Hold 13 obligatorisk holdundervisning - Emne: Hals 5 og Larynx1</v>
      </c>
      <c r="C65" s="35">
        <f>C64</f>
        <v>44074</v>
      </c>
      <c r="D65" s="30">
        <v>0.48958333333333331</v>
      </c>
      <c r="E65" s="30">
        <v>0.55208333333333337</v>
      </c>
      <c r="G65" s="16" t="s">
        <v>212</v>
      </c>
      <c r="H65" s="164" t="s">
        <v>215</v>
      </c>
      <c r="I65" s="18" t="s">
        <v>114</v>
      </c>
      <c r="J65" s="6"/>
      <c r="K65" s="6"/>
      <c r="L65" s="6"/>
      <c r="M65" s="6"/>
      <c r="N65" s="6"/>
      <c r="O65"/>
      <c r="P65" s="6"/>
      <c r="Q65" s="6"/>
      <c r="R65" s="134"/>
      <c r="V65" s="6"/>
      <c r="W65" s="6"/>
      <c r="X65" s="6"/>
    </row>
    <row r="66" spans="1:24" s="16" customFormat="1" ht="15">
      <c r="A66" s="3"/>
      <c r="B66" s="145" t="str">
        <f>"Hold " &amp; Table1[[#This Row],[Dette er for hold '# (fx 1-8 eller 1)]] &amp; " " &amp; Table1[[#This Row],[Beskrivelse]]</f>
        <v xml:space="preserve">Hold  </v>
      </c>
      <c r="C66" s="81"/>
      <c r="D66" s="86"/>
      <c r="E66" s="86"/>
      <c r="F66" s="84"/>
      <c r="G66" s="84"/>
      <c r="H66" s="164" t="s">
        <v>215</v>
      </c>
      <c r="I66" s="89"/>
      <c r="J66" s="88"/>
      <c r="K66" s="88"/>
      <c r="L66" s="88"/>
      <c r="M66" s="88"/>
      <c r="N66" s="88"/>
      <c r="O66"/>
      <c r="P66" s="88"/>
      <c r="Q66" s="88"/>
      <c r="R66" s="134"/>
      <c r="V66" s="6"/>
      <c r="W66" s="88"/>
      <c r="X66" s="88"/>
    </row>
    <row r="67" spans="1:24" s="16" customFormat="1" ht="15">
      <c r="A67" s="3"/>
      <c r="B67" s="145" t="str">
        <f>"Hold " &amp; Table1[[#This Row],[Dette er for hold '# (fx 1-8 eller 1)]] &amp; " " &amp; Table1[[#This Row],[Beskrivelse]]</f>
        <v xml:space="preserve">Hold  </v>
      </c>
      <c r="C67" s="35">
        <f>C65+1</f>
        <v>44075</v>
      </c>
      <c r="D67" s="30">
        <v>0.33333333333333331</v>
      </c>
      <c r="E67" s="30">
        <v>0.39583333333333331</v>
      </c>
      <c r="H67" s="164" t="s">
        <v>215</v>
      </c>
      <c r="I67" s="18"/>
      <c r="J67" s="6"/>
      <c r="K67" s="6"/>
      <c r="L67" s="6"/>
      <c r="M67" s="6"/>
      <c r="N67" s="6"/>
      <c r="O67"/>
      <c r="P67" s="6"/>
      <c r="Q67" s="6"/>
      <c r="R67" s="134"/>
      <c r="V67" s="6"/>
      <c r="W67" s="6"/>
      <c r="X67" s="6"/>
    </row>
    <row r="68" spans="1:24" s="16" customFormat="1" ht="15">
      <c r="A68" s="3"/>
      <c r="B68" s="145" t="str">
        <f>"Hold " &amp; Table1[[#This Row],[Dette er for hold '# (fx 1-8 eller 1)]] &amp; " " &amp; Table1[[#This Row],[Beskrivelse]]</f>
        <v xml:space="preserve">Hold  </v>
      </c>
      <c r="C68" s="35">
        <f>C67</f>
        <v>44075</v>
      </c>
      <c r="D68" s="30">
        <v>0.40625</v>
      </c>
      <c r="E68" s="30">
        <v>0.46875</v>
      </c>
      <c r="H68" s="164" t="s">
        <v>215</v>
      </c>
      <c r="I68" s="18"/>
      <c r="J68" s="6"/>
      <c r="K68" s="6"/>
      <c r="L68" s="6"/>
      <c r="M68" s="6"/>
      <c r="N68" s="6"/>
      <c r="O68"/>
      <c r="P68" s="6"/>
      <c r="Q68" s="6"/>
      <c r="R68" s="134"/>
      <c r="V68" s="6"/>
      <c r="W68" s="6"/>
      <c r="X68" s="6"/>
    </row>
    <row r="69" spans="1:24" s="16" customFormat="1" ht="15">
      <c r="A69" s="3"/>
      <c r="B69" s="145" t="str">
        <f>"Hold " &amp; Table1[[#This Row],[Dette er for hold '# (fx 1-8 eller 1)]] &amp; " " &amp; Table1[[#This Row],[Beskrivelse]]</f>
        <v xml:space="preserve">Hold  </v>
      </c>
      <c r="C69" s="35">
        <f>C68</f>
        <v>44075</v>
      </c>
      <c r="D69" s="30">
        <v>0.48958333333333331</v>
      </c>
      <c r="E69" s="30">
        <v>0.55208333333333337</v>
      </c>
      <c r="H69" s="164" t="s">
        <v>215</v>
      </c>
      <c r="I69" s="13"/>
      <c r="O69"/>
      <c r="R69" s="134"/>
    </row>
    <row r="70" spans="1:24" s="16" customFormat="1" ht="15">
      <c r="A70" s="3"/>
      <c r="B70" s="145" t="str">
        <f>"Hold " &amp; Table1[[#This Row],[Dette er for hold '# (fx 1-8 eller 1)]] &amp; " " &amp; Table1[[#This Row],[Beskrivelse]]</f>
        <v xml:space="preserve">Hold  </v>
      </c>
      <c r="C70" s="81"/>
      <c r="D70" s="86"/>
      <c r="E70" s="86"/>
      <c r="F70" s="88"/>
      <c r="G70" s="84"/>
      <c r="H70" s="164" t="s">
        <v>215</v>
      </c>
      <c r="I70" s="89"/>
      <c r="J70" s="88"/>
      <c r="K70" s="88"/>
      <c r="L70" s="88"/>
      <c r="M70" s="88"/>
      <c r="N70" s="88"/>
      <c r="O70"/>
      <c r="P70" s="88"/>
      <c r="Q70" s="88"/>
      <c r="R70" s="134"/>
      <c r="V70" s="6"/>
      <c r="W70" s="88"/>
      <c r="X70" s="88"/>
    </row>
    <row r="71" spans="1:24" s="16" customFormat="1" ht="15">
      <c r="A71" s="3" t="s">
        <v>72</v>
      </c>
      <c r="B71" s="145" t="str">
        <f>"Hold " &amp; Table1[[#This Row],[Dette er for hold '# (fx 1-8 eller 1)]] &amp; " " &amp; Table1[[#This Row],[Beskrivelse]]</f>
        <v>Hold 14 obligatorisk holdundervisning - emne: Øre 3+4</v>
      </c>
      <c r="C71" s="35">
        <f>C69+1</f>
        <v>44076</v>
      </c>
      <c r="D71" s="30">
        <v>0.33333333333333331</v>
      </c>
      <c r="E71" s="30">
        <v>0.39583333333333331</v>
      </c>
      <c r="G71" s="16" t="s">
        <v>209</v>
      </c>
      <c r="H71" s="164" t="s">
        <v>215</v>
      </c>
      <c r="I71" s="13" t="s">
        <v>113</v>
      </c>
      <c r="J71" s="6"/>
      <c r="K71" s="6"/>
      <c r="L71" s="6"/>
      <c r="M71" s="6"/>
      <c r="N71" s="6"/>
      <c r="O71"/>
      <c r="P71" s="6"/>
      <c r="Q71" s="6"/>
      <c r="R71" s="134"/>
      <c r="V71" s="6"/>
      <c r="W71" s="6"/>
      <c r="X71" s="6"/>
    </row>
    <row r="72" spans="1:24" s="16" customFormat="1" ht="15">
      <c r="A72" s="3" t="s">
        <v>72</v>
      </c>
      <c r="B72" s="145" t="str">
        <f>"Hold " &amp; Table1[[#This Row],[Dette er for hold '# (fx 1-8 eller 1)]] &amp; " " &amp; Table1[[#This Row],[Beskrivelse]]</f>
        <v>Hold 15 obligatorisk holdundervisning - emne: Øre 3+4</v>
      </c>
      <c r="C72" s="35">
        <f>C71</f>
        <v>44076</v>
      </c>
      <c r="D72" s="30">
        <v>0.40625</v>
      </c>
      <c r="E72" s="30">
        <v>0.46875</v>
      </c>
      <c r="G72" s="16" t="s">
        <v>209</v>
      </c>
      <c r="H72" s="164" t="s">
        <v>215</v>
      </c>
      <c r="I72" s="18" t="s">
        <v>115</v>
      </c>
      <c r="J72" s="6"/>
      <c r="K72" s="6"/>
      <c r="L72" s="6"/>
      <c r="M72" s="6"/>
      <c r="N72" s="6"/>
      <c r="O72"/>
      <c r="P72" s="6"/>
      <c r="Q72" s="6"/>
      <c r="R72" s="134"/>
      <c r="V72" s="6"/>
      <c r="W72" s="6"/>
      <c r="X72" s="6"/>
    </row>
    <row r="73" spans="1:24" s="16" customFormat="1" ht="15">
      <c r="A73" s="3" t="s">
        <v>72</v>
      </c>
      <c r="B73" s="145" t="str">
        <f>"Hold " &amp; Table1[[#This Row],[Dette er for hold '# (fx 1-8 eller 1)]] &amp; " " &amp; Table1[[#This Row],[Beskrivelse]]</f>
        <v>Hold 13 obligatorisk holdundervisning - emne: Øre 3+4</v>
      </c>
      <c r="C73" s="35">
        <f>C72</f>
        <v>44076</v>
      </c>
      <c r="D73" s="30">
        <v>0.48958333333333331</v>
      </c>
      <c r="E73" s="30">
        <v>0.55208333333333337</v>
      </c>
      <c r="G73" s="16" t="s">
        <v>209</v>
      </c>
      <c r="H73" s="164" t="s">
        <v>215</v>
      </c>
      <c r="I73" s="18" t="s">
        <v>114</v>
      </c>
      <c r="J73" s="6"/>
      <c r="K73" s="6"/>
      <c r="L73" s="6"/>
      <c r="M73" s="6"/>
      <c r="N73" s="6"/>
      <c r="O73"/>
      <c r="P73" s="6"/>
      <c r="Q73" s="6"/>
      <c r="R73" s="134"/>
      <c r="V73" s="6"/>
      <c r="W73" s="6"/>
      <c r="X73" s="6"/>
    </row>
    <row r="74" spans="1:24" s="16" customFormat="1" ht="15">
      <c r="A74" s="3" t="s">
        <v>72</v>
      </c>
      <c r="B74" s="145" t="str">
        <f>"Hold " &amp; Table1[[#This Row],[Dette er for hold '# (fx 1-8 eller 1)]] &amp; " " &amp; Table1[[#This Row],[Beskrivelse]]</f>
        <v>Hold 16 obligatorisk holdundervisning - emne: Øre 3+4</v>
      </c>
      <c r="C74" s="35">
        <f>C73</f>
        <v>44076</v>
      </c>
      <c r="D74" s="30">
        <v>0.48958333333333331</v>
      </c>
      <c r="E74" s="30">
        <v>0.55208333333333337</v>
      </c>
      <c r="G74" s="16" t="s">
        <v>209</v>
      </c>
      <c r="H74" s="164" t="s">
        <v>215</v>
      </c>
      <c r="I74" s="18" t="s">
        <v>112</v>
      </c>
      <c r="J74" s="6"/>
      <c r="K74" s="6"/>
      <c r="L74" s="6"/>
      <c r="M74" s="6"/>
      <c r="N74" s="6"/>
      <c r="O74"/>
      <c r="P74" s="6"/>
      <c r="Q74" s="6"/>
      <c r="R74" s="134"/>
      <c r="V74" s="6"/>
      <c r="W74" s="6"/>
      <c r="X74" s="6"/>
    </row>
    <row r="75" spans="1:24" s="16" customFormat="1" ht="15">
      <c r="A75" s="3"/>
      <c r="B75" s="145" t="str">
        <f>"Hold " &amp; Table1[[#This Row],[Dette er for hold '# (fx 1-8 eller 1)]] &amp; " " &amp; Table1[[#This Row],[Beskrivelse]]</f>
        <v xml:space="preserve">Hold  </v>
      </c>
      <c r="C75" s="80"/>
      <c r="D75" s="86"/>
      <c r="E75" s="86"/>
      <c r="F75" s="84"/>
      <c r="G75" s="84"/>
      <c r="H75" s="164" t="s">
        <v>215</v>
      </c>
      <c r="I75" s="85"/>
      <c r="J75" s="84"/>
      <c r="K75" s="84"/>
      <c r="L75" s="84"/>
      <c r="M75" s="84"/>
      <c r="N75" s="84"/>
      <c r="O75"/>
      <c r="P75" s="84"/>
      <c r="Q75" s="84"/>
      <c r="R75" s="134"/>
      <c r="W75" s="84"/>
      <c r="X75" s="84"/>
    </row>
    <row r="76" spans="1:24" s="16" customFormat="1" ht="15">
      <c r="A76" s="3"/>
      <c r="B76" s="145" t="str">
        <f>"Hold " &amp; Table1[[#This Row],[Dette er for hold '# (fx 1-8 eller 1)]] &amp; " " &amp; Table1[[#This Row],[Beskrivelse]]</f>
        <v xml:space="preserve">Hold  </v>
      </c>
      <c r="C76" s="35">
        <f>C73+1</f>
        <v>44077</v>
      </c>
      <c r="D76" s="30">
        <v>0.33333333333333331</v>
      </c>
      <c r="E76" s="30">
        <v>0.39583333333333331</v>
      </c>
      <c r="F76" s="66"/>
      <c r="H76" s="164" t="s">
        <v>215</v>
      </c>
      <c r="I76" s="18"/>
      <c r="J76" s="6"/>
      <c r="K76" s="6"/>
      <c r="L76" s="6"/>
      <c r="M76" s="6"/>
      <c r="N76" s="6"/>
      <c r="O76"/>
      <c r="P76" s="6"/>
      <c r="Q76" s="6"/>
      <c r="R76" s="134"/>
      <c r="V76" s="6"/>
      <c r="W76" s="6"/>
      <c r="X76" s="6"/>
    </row>
    <row r="77" spans="1:24" s="16" customFormat="1" ht="15">
      <c r="A77" s="3"/>
      <c r="B77" s="145" t="str">
        <f>"Hold " &amp; Table1[[#This Row],[Dette er for hold '# (fx 1-8 eller 1)]] &amp; " " &amp; Table1[[#This Row],[Beskrivelse]]</f>
        <v xml:space="preserve">Hold  </v>
      </c>
      <c r="C77" s="35">
        <f>C76</f>
        <v>44077</v>
      </c>
      <c r="D77" s="30">
        <v>0.40625</v>
      </c>
      <c r="E77" s="30">
        <v>0.46875</v>
      </c>
      <c r="F77" s="66"/>
      <c r="H77" s="164" t="s">
        <v>215</v>
      </c>
      <c r="I77" s="18"/>
      <c r="J77" s="6"/>
      <c r="K77" s="6"/>
      <c r="L77" s="6"/>
      <c r="M77" s="6"/>
      <c r="N77" s="6"/>
      <c r="O77"/>
      <c r="P77" s="6"/>
      <c r="Q77" s="6"/>
      <c r="R77" s="134"/>
      <c r="V77" s="6"/>
      <c r="W77" s="6"/>
      <c r="X77" s="6"/>
    </row>
    <row r="78" spans="1:24" s="16" customFormat="1" ht="15">
      <c r="A78" s="3"/>
      <c r="B78" s="145" t="str">
        <f>"Hold " &amp; Table1[[#This Row],[Dette er for hold '# (fx 1-8 eller 1)]] &amp; " " &amp; Table1[[#This Row],[Beskrivelse]]</f>
        <v xml:space="preserve">Hold  </v>
      </c>
      <c r="C78" s="35">
        <f>C77</f>
        <v>44077</v>
      </c>
      <c r="D78" s="30">
        <v>0.48958333333333331</v>
      </c>
      <c r="E78" s="30">
        <v>0.55208333333333337</v>
      </c>
      <c r="F78" s="66"/>
      <c r="H78" s="164" t="s">
        <v>215</v>
      </c>
      <c r="I78" s="18"/>
      <c r="J78" s="6"/>
      <c r="K78" s="6"/>
      <c r="L78" s="6"/>
      <c r="M78" s="6"/>
      <c r="N78" s="6"/>
      <c r="O78"/>
      <c r="P78" s="6"/>
      <c r="Q78" s="6"/>
      <c r="R78" s="134"/>
      <c r="V78" s="6"/>
      <c r="W78" s="6"/>
      <c r="X78" s="6"/>
    </row>
    <row r="79" spans="1:24" s="16" customFormat="1" ht="15">
      <c r="A79" s="3"/>
      <c r="B79" s="145" t="str">
        <f>"Hold " &amp; Table1[[#This Row],[Dette er for hold '# (fx 1-8 eller 1)]] &amp; " " &amp; Table1[[#This Row],[Beskrivelse]]</f>
        <v xml:space="preserve">Hold  </v>
      </c>
      <c r="C79" s="81"/>
      <c r="D79" s="82"/>
      <c r="E79" s="82"/>
      <c r="F79" s="83"/>
      <c r="G79" s="84"/>
      <c r="H79" s="164" t="s">
        <v>215</v>
      </c>
      <c r="I79" s="85"/>
      <c r="J79" s="88"/>
      <c r="K79" s="88"/>
      <c r="L79" s="88"/>
      <c r="M79" s="88"/>
      <c r="N79" s="88"/>
      <c r="O79"/>
      <c r="P79" s="88"/>
      <c r="Q79" s="88"/>
      <c r="R79" s="134"/>
      <c r="V79" s="6"/>
      <c r="W79" s="88"/>
      <c r="X79" s="88"/>
    </row>
    <row r="80" spans="1:24" s="16" customFormat="1" ht="15">
      <c r="A80" s="3" t="s">
        <v>72</v>
      </c>
      <c r="B80" s="145" t="str">
        <f>"Hold " &amp; Table1[[#This Row],[Dette er for hold '# (fx 1-8 eller 1)]] &amp; " " &amp; Table1[[#This Row],[Beskrivelse]]</f>
        <v>Hold 14-15 obligatorisk holdundervisning - Emne: Næse 3+4</v>
      </c>
      <c r="C80" s="32">
        <f>C78+1</f>
        <v>44078</v>
      </c>
      <c r="D80" s="30">
        <v>0.33333333333333331</v>
      </c>
      <c r="E80" s="30">
        <v>0.39583333333333331</v>
      </c>
      <c r="F80" s="6"/>
      <c r="G80" s="16" t="s">
        <v>210</v>
      </c>
      <c r="H80" s="164" t="s">
        <v>215</v>
      </c>
      <c r="I80" s="13" t="s">
        <v>208</v>
      </c>
      <c r="O80"/>
      <c r="R80" s="134"/>
    </row>
    <row r="81" spans="1:24" s="16" customFormat="1" ht="15">
      <c r="A81" s="3" t="s">
        <v>72</v>
      </c>
      <c r="B81" s="145" t="str">
        <f>"Hold " &amp; Table1[[#This Row],[Dette er for hold '# (fx 1-8 eller 1)]] &amp; " " &amp; Table1[[#This Row],[Beskrivelse]]</f>
        <v>Hold 16 obligatorisk holdundervisning - Emne: Næse 3+4</v>
      </c>
      <c r="C81" s="35">
        <f>C80</f>
        <v>44078</v>
      </c>
      <c r="D81" s="30">
        <v>0.40625</v>
      </c>
      <c r="E81" s="30">
        <v>0.46875</v>
      </c>
      <c r="G81" s="16" t="s">
        <v>210</v>
      </c>
      <c r="H81" s="164" t="s">
        <v>215</v>
      </c>
      <c r="I81" s="13" t="s">
        <v>112</v>
      </c>
      <c r="J81" s="6"/>
      <c r="K81" s="6"/>
      <c r="L81" s="6"/>
      <c r="M81" s="6"/>
      <c r="N81" s="6"/>
      <c r="O81"/>
      <c r="P81" s="6"/>
      <c r="Q81" s="6"/>
      <c r="R81" s="134"/>
      <c r="V81" s="6"/>
      <c r="W81" s="6"/>
      <c r="X81" s="6"/>
    </row>
    <row r="82" spans="1:24" s="16" customFormat="1" ht="15">
      <c r="A82" s="3" t="s">
        <v>72</v>
      </c>
      <c r="B82" s="145" t="str">
        <f>"Hold " &amp; Table1[[#This Row],[Dette er for hold '# (fx 1-8 eller 1)]] &amp; " " &amp; Table1[[#This Row],[Beskrivelse]]</f>
        <v>Hold 13 obligatorisk holdundervisning - Emne: Næse 3+4</v>
      </c>
      <c r="C82" s="35">
        <f>C81</f>
        <v>44078</v>
      </c>
      <c r="D82" s="30">
        <v>0.48958333333333331</v>
      </c>
      <c r="E82" s="30">
        <v>0.55208333333333337</v>
      </c>
      <c r="G82" s="16" t="s">
        <v>210</v>
      </c>
      <c r="H82" s="164" t="s">
        <v>215</v>
      </c>
      <c r="I82" s="18" t="s">
        <v>114</v>
      </c>
      <c r="J82" s="6"/>
      <c r="K82" s="6"/>
      <c r="L82" s="6"/>
      <c r="M82" s="6"/>
      <c r="N82" s="6"/>
      <c r="O82"/>
      <c r="P82" s="6"/>
      <c r="Q82" s="6"/>
      <c r="R82" s="134"/>
      <c r="V82" s="6"/>
      <c r="W82" s="6"/>
      <c r="X82" s="6"/>
    </row>
    <row r="83" spans="1:24" s="16" customFormat="1" ht="15">
      <c r="A83" s="3"/>
      <c r="B83" s="145" t="str">
        <f>"Hold " &amp; Table1[[#This Row],[Dette er for hold '# (fx 1-8 eller 1)]] &amp; " " &amp; Table1[[#This Row],[Beskrivelse]]</f>
        <v xml:space="preserve">Hold  </v>
      </c>
      <c r="C83" s="55"/>
      <c r="D83" s="79"/>
      <c r="E83" s="79"/>
      <c r="F83" s="56"/>
      <c r="G83" s="56"/>
      <c r="H83" s="164" t="s">
        <v>215</v>
      </c>
      <c r="I83" s="59"/>
      <c r="J83" s="58"/>
      <c r="K83" s="58"/>
      <c r="L83" s="58"/>
      <c r="M83" s="58"/>
      <c r="N83" s="58"/>
      <c r="O83"/>
      <c r="P83" s="58"/>
      <c r="Q83" s="58"/>
      <c r="R83" s="134"/>
      <c r="V83" s="6"/>
      <c r="W83" s="58"/>
      <c r="X83" s="58"/>
    </row>
    <row r="84" spans="1:24" s="16" customFormat="1" ht="15">
      <c r="A84" s="3" t="s">
        <v>72</v>
      </c>
      <c r="B84" s="145" t="str">
        <f>"Hold " &amp; Table1[[#This Row],[Dette er for hold '# (fx 1-8 eller 1)]] &amp; " " &amp; Table1[[#This Row],[Beskrivelse]]</f>
        <v>Hold 15 obligatorisk holdundervisning - emne: Hals 3+4</v>
      </c>
      <c r="C84" s="35">
        <f>IF(Table1[[#This Row],[Navn]]&lt;&gt;"",DATE($T$7, 1, -2) - WEEKDAY(DATE($T$7, 1, 3)) +Table1[[#This Row],[Kal uge]]* 7+Table1[[#This Row],[Uge dag]]-1,"")</f>
        <v>44081</v>
      </c>
      <c r="D84" s="30">
        <v>0.33333333333333331</v>
      </c>
      <c r="E84" s="30">
        <v>0.39583333333333331</v>
      </c>
      <c r="G84" s="16" t="s">
        <v>211</v>
      </c>
      <c r="H84" s="164" t="s">
        <v>215</v>
      </c>
      <c r="I84" s="18" t="s">
        <v>115</v>
      </c>
      <c r="J84" s="6"/>
      <c r="K84" s="6"/>
      <c r="L84" s="6"/>
      <c r="M84" s="6"/>
      <c r="N84" s="6"/>
      <c r="O84"/>
      <c r="P84" s="6">
        <v>37</v>
      </c>
      <c r="Q84" s="6"/>
      <c r="R84" s="134">
        <v>1</v>
      </c>
      <c r="V84" s="6"/>
      <c r="W84" s="6"/>
      <c r="X84" s="6"/>
    </row>
    <row r="85" spans="1:24" s="16" customFormat="1" ht="15">
      <c r="A85" s="3" t="s">
        <v>72</v>
      </c>
      <c r="B85" s="145" t="str">
        <f>"Hold " &amp; Table1[[#This Row],[Dette er for hold '# (fx 1-8 eller 1)]] &amp; " " &amp; Table1[[#This Row],[Beskrivelse]]</f>
        <v>Hold 13 obligatorisk holdundervisning - emne: Hals 3+4</v>
      </c>
      <c r="C85" s="35">
        <f>C84</f>
        <v>44081</v>
      </c>
      <c r="D85" s="30">
        <v>0.40625</v>
      </c>
      <c r="E85" s="30">
        <v>0.46875</v>
      </c>
      <c r="G85" s="16" t="s">
        <v>211</v>
      </c>
      <c r="H85" s="164" t="s">
        <v>215</v>
      </c>
      <c r="I85" s="18" t="s">
        <v>114</v>
      </c>
      <c r="O85"/>
      <c r="R85" s="134"/>
    </row>
    <row r="86" spans="1:24" s="16" customFormat="1" ht="15">
      <c r="A86" s="3" t="s">
        <v>72</v>
      </c>
      <c r="B86" s="145" t="str">
        <f>"Hold " &amp; Table1[[#This Row],[Dette er for hold '# (fx 1-8 eller 1)]] &amp; " " &amp; Table1[[#This Row],[Beskrivelse]]</f>
        <v>Hold 16 obligatorisk holdundervisning - emne: Hals 3+4</v>
      </c>
      <c r="C86" s="35">
        <f>C85</f>
        <v>44081</v>
      </c>
      <c r="D86" s="30">
        <v>0.48958333333333331</v>
      </c>
      <c r="E86" s="30">
        <v>0.55208333333333337</v>
      </c>
      <c r="G86" s="16" t="s">
        <v>211</v>
      </c>
      <c r="H86" s="164" t="s">
        <v>215</v>
      </c>
      <c r="I86" s="13" t="s">
        <v>112</v>
      </c>
      <c r="J86" s="6"/>
      <c r="K86" s="6"/>
      <c r="L86" s="6"/>
      <c r="M86" s="6"/>
      <c r="N86" s="6"/>
      <c r="O86"/>
      <c r="P86" s="6"/>
      <c r="Q86" s="6"/>
      <c r="R86" s="134"/>
      <c r="V86" s="6"/>
      <c r="W86" s="6"/>
      <c r="X86" s="6"/>
    </row>
    <row r="87" spans="1:24" s="16" customFormat="1" ht="15">
      <c r="A87" s="3"/>
      <c r="B87" s="145" t="str">
        <f>"Hold " &amp; Table1[[#This Row],[Dette er for hold '# (fx 1-8 eller 1)]] &amp; " " &amp; Table1[[#This Row],[Beskrivelse]]</f>
        <v xml:space="preserve">Hold  </v>
      </c>
      <c r="C87" s="81"/>
      <c r="D87" s="86"/>
      <c r="E87" s="86"/>
      <c r="F87" s="84"/>
      <c r="G87" s="84"/>
      <c r="H87" s="164" t="s">
        <v>215</v>
      </c>
      <c r="I87" s="89"/>
      <c r="J87" s="88"/>
      <c r="K87" s="88"/>
      <c r="L87" s="88"/>
      <c r="M87" s="88"/>
      <c r="N87" s="88"/>
      <c r="O87"/>
      <c r="P87" s="88"/>
      <c r="Q87" s="88"/>
      <c r="R87" s="134"/>
      <c r="V87" s="6"/>
      <c r="W87" s="88"/>
      <c r="X87" s="88"/>
    </row>
    <row r="88" spans="1:24" s="16" customFormat="1" ht="15">
      <c r="A88" s="3" t="s">
        <v>72</v>
      </c>
      <c r="B88" s="145" t="str">
        <f>"Hold " &amp; Table1[[#This Row],[Dette er for hold '# (fx 1-8 eller 1)]] &amp; " " &amp; Table1[[#This Row],[Beskrivelse]]</f>
        <v>Hold 16 obligatorisk holdundervisning - emne: Hals 6 og Larynx 2</v>
      </c>
      <c r="C88" s="35">
        <f>C84+1</f>
        <v>44082</v>
      </c>
      <c r="D88" s="30">
        <v>0.33333333333333331</v>
      </c>
      <c r="E88" s="30">
        <v>0.39583333333333331</v>
      </c>
      <c r="G88" s="16" t="s">
        <v>213</v>
      </c>
      <c r="H88" s="164" t="s">
        <v>215</v>
      </c>
      <c r="I88" s="18" t="s">
        <v>112</v>
      </c>
      <c r="J88" s="6"/>
      <c r="K88" s="6"/>
      <c r="L88" s="6"/>
      <c r="M88" s="6"/>
      <c r="N88" s="6"/>
      <c r="O88"/>
      <c r="P88" s="6"/>
      <c r="Q88" s="6"/>
      <c r="R88" s="134"/>
      <c r="V88" s="6"/>
      <c r="W88" s="6"/>
      <c r="X88" s="6"/>
    </row>
    <row r="89" spans="1:24" s="16" customFormat="1" ht="15">
      <c r="A89" s="3" t="s">
        <v>72</v>
      </c>
      <c r="B89" s="145" t="str">
        <f>"Hold " &amp; Table1[[#This Row],[Dette er for hold '# (fx 1-8 eller 1)]] &amp; " " &amp; Table1[[#This Row],[Beskrivelse]]</f>
        <v>Hold 14 obligatorisk holdundervisning - emne: Hals 6 og Larynx 2</v>
      </c>
      <c r="C89" s="35">
        <f>C88</f>
        <v>44082</v>
      </c>
      <c r="D89" s="30">
        <v>0.40625</v>
      </c>
      <c r="E89" s="30">
        <v>0.46875</v>
      </c>
      <c r="G89" s="16" t="s">
        <v>213</v>
      </c>
      <c r="H89" s="164" t="s">
        <v>215</v>
      </c>
      <c r="I89" s="18" t="s">
        <v>113</v>
      </c>
      <c r="J89" s="6"/>
      <c r="K89" s="6"/>
      <c r="L89" s="6"/>
      <c r="M89" s="6"/>
      <c r="N89" s="6"/>
      <c r="O89"/>
      <c r="P89" s="6"/>
      <c r="Q89" s="6"/>
      <c r="R89" s="134"/>
      <c r="V89" s="6"/>
      <c r="W89" s="6"/>
      <c r="X89" s="6"/>
    </row>
    <row r="90" spans="1:24" s="16" customFormat="1" ht="15">
      <c r="A90" s="3" t="s">
        <v>72</v>
      </c>
      <c r="B90" s="145" t="str">
        <f>"Hold " &amp; Table1[[#This Row],[Dette er for hold '# (fx 1-8 eller 1)]] &amp; " " &amp; Table1[[#This Row],[Beskrivelse]]</f>
        <v>Hold 15 obligatorisk holdundervisning - emne: Hals 6 og Larynx 2</v>
      </c>
      <c r="C90" s="35">
        <f>C89</f>
        <v>44082</v>
      </c>
      <c r="D90" s="30">
        <v>0.48958333333333331</v>
      </c>
      <c r="E90" s="30">
        <v>0.55208333333333337</v>
      </c>
      <c r="F90" s="6"/>
      <c r="G90" s="16" t="s">
        <v>213</v>
      </c>
      <c r="H90" s="164" t="s">
        <v>215</v>
      </c>
      <c r="I90" s="13" t="s">
        <v>115</v>
      </c>
      <c r="J90" s="6"/>
      <c r="K90" s="6"/>
      <c r="L90" s="6"/>
      <c r="M90" s="6"/>
      <c r="N90" s="6"/>
      <c r="O90"/>
      <c r="P90" s="6"/>
      <c r="Q90" s="6"/>
      <c r="R90" s="134"/>
      <c r="V90" s="6"/>
      <c r="W90" s="6"/>
      <c r="X90" s="6"/>
    </row>
    <row r="91" spans="1:24" s="16" customFormat="1" ht="15">
      <c r="A91" s="3"/>
      <c r="B91" s="145" t="str">
        <f>"Hold " &amp; Table1[[#This Row],[Dette er for hold '# (fx 1-8 eller 1)]] &amp; " " &amp; Table1[[#This Row],[Beskrivelse]]</f>
        <v xml:space="preserve">Hold  </v>
      </c>
      <c r="C91" s="81"/>
      <c r="D91" s="86"/>
      <c r="E91" s="86"/>
      <c r="F91" s="88"/>
      <c r="G91" s="84"/>
      <c r="H91" s="164" t="s">
        <v>215</v>
      </c>
      <c r="I91" s="89"/>
      <c r="J91" s="88"/>
      <c r="K91" s="88"/>
      <c r="L91" s="88"/>
      <c r="M91" s="88"/>
      <c r="N91" s="88"/>
      <c r="O91"/>
      <c r="P91" s="88"/>
      <c r="Q91" s="88"/>
      <c r="R91" s="134"/>
      <c r="V91" s="6"/>
      <c r="W91" s="88"/>
      <c r="X91" s="88"/>
    </row>
    <row r="92" spans="1:24" s="16" customFormat="1" ht="15">
      <c r="A92" s="3"/>
      <c r="B92" s="145" t="str">
        <f>"Hold " &amp; Table1[[#This Row],[Dette er for hold '# (fx 1-8 eller 1)]] &amp; " " &amp; Table1[[#This Row],[Beskrivelse]]</f>
        <v>Hold  obligatorisk holdundervisning</v>
      </c>
      <c r="C92" s="35">
        <f>C84+2</f>
        <v>44083</v>
      </c>
      <c r="D92" s="30">
        <v>0.33333333333333331</v>
      </c>
      <c r="E92" s="30">
        <v>0.39583333333333331</v>
      </c>
      <c r="G92" s="16" t="s">
        <v>30</v>
      </c>
      <c r="H92" s="164" t="s">
        <v>215</v>
      </c>
      <c r="I92" s="13"/>
      <c r="J92" s="6"/>
      <c r="K92" s="6"/>
      <c r="L92" s="6"/>
      <c r="M92" s="6"/>
      <c r="N92" s="6"/>
      <c r="O92"/>
      <c r="P92" s="6"/>
      <c r="Q92" s="6"/>
      <c r="R92" s="134"/>
      <c r="V92" s="6"/>
      <c r="W92" s="6"/>
      <c r="X92" s="6"/>
    </row>
    <row r="93" spans="1:24" s="16" customFormat="1" ht="15">
      <c r="A93" s="3"/>
      <c r="B93" s="145" t="str">
        <f>"Hold " &amp; Table1[[#This Row],[Dette er for hold '# (fx 1-8 eller 1)]] &amp; " " &amp; Table1[[#This Row],[Beskrivelse]]</f>
        <v>Hold 13 obligatorisk holdundervisning</v>
      </c>
      <c r="C93" s="35">
        <f>C92</f>
        <v>44083</v>
      </c>
      <c r="D93" s="30">
        <v>0.40625</v>
      </c>
      <c r="E93" s="30">
        <v>0.46875</v>
      </c>
      <c r="G93" s="16" t="s">
        <v>30</v>
      </c>
      <c r="H93" s="164" t="s">
        <v>215</v>
      </c>
      <c r="I93" s="18" t="s">
        <v>114</v>
      </c>
      <c r="J93" s="6"/>
      <c r="K93" s="6"/>
      <c r="L93" s="6"/>
      <c r="M93" s="6"/>
      <c r="N93" s="6"/>
      <c r="O93"/>
      <c r="P93" s="6"/>
      <c r="Q93" s="6"/>
      <c r="R93" s="134"/>
      <c r="V93" s="6"/>
      <c r="W93" s="6"/>
      <c r="X93" s="6"/>
    </row>
    <row r="94" spans="1:24" s="16" customFormat="1" ht="15">
      <c r="A94" s="3"/>
      <c r="B94" s="145" t="str">
        <f>"Hold " &amp; Table1[[#This Row],[Dette er for hold '# (fx 1-8 eller 1)]] &amp; " " &amp; Table1[[#This Row],[Beskrivelse]]</f>
        <v>Hold 14 obligatorisk holdundervisning</v>
      </c>
      <c r="C94" s="35">
        <f>C93</f>
        <v>44083</v>
      </c>
      <c r="D94" s="30">
        <v>0.48958333333333331</v>
      </c>
      <c r="E94" s="30">
        <v>0.55208333333333337</v>
      </c>
      <c r="G94" s="16" t="s">
        <v>30</v>
      </c>
      <c r="H94" s="164" t="s">
        <v>215</v>
      </c>
      <c r="I94" s="18" t="s">
        <v>113</v>
      </c>
      <c r="O94"/>
      <c r="R94" s="134"/>
    </row>
    <row r="95" spans="1:24" s="16" customFormat="1" ht="15">
      <c r="A95" s="3"/>
      <c r="B95" s="145" t="str">
        <f>"Hold " &amp; Table1[[#This Row],[Dette er for hold '# (fx 1-8 eller 1)]] &amp; " " &amp; Table1[[#This Row],[Beskrivelse]]</f>
        <v xml:space="preserve">Hold  </v>
      </c>
      <c r="C95" s="80"/>
      <c r="D95" s="86"/>
      <c r="E95" s="86"/>
      <c r="F95" s="84"/>
      <c r="G95" s="84"/>
      <c r="H95" s="164" t="s">
        <v>215</v>
      </c>
      <c r="I95" s="85"/>
      <c r="J95" s="84"/>
      <c r="K95" s="84"/>
      <c r="L95" s="84"/>
      <c r="M95" s="84"/>
      <c r="N95" s="84"/>
      <c r="O95"/>
      <c r="P95" s="84"/>
      <c r="Q95" s="84"/>
      <c r="R95" s="134"/>
      <c r="W95" s="84"/>
      <c r="X95" s="84"/>
    </row>
    <row r="96" spans="1:24" s="16" customFormat="1" ht="15">
      <c r="A96" s="3"/>
      <c r="B96" s="145" t="str">
        <f>"Hold " &amp; Table1[[#This Row],[Dette er for hold '# (fx 1-8 eller 1)]] &amp; " " &amp; Table1[[#This Row],[Beskrivelse]]</f>
        <v>Hold 15 obligatorisk holdundervisning</v>
      </c>
      <c r="C96" s="35">
        <f>C84+3</f>
        <v>44084</v>
      </c>
      <c r="D96" s="30">
        <v>0.33333333333333331</v>
      </c>
      <c r="E96" s="30">
        <v>0.39583333333333331</v>
      </c>
      <c r="F96" s="66"/>
      <c r="G96" s="16" t="s">
        <v>30</v>
      </c>
      <c r="H96" s="164" t="s">
        <v>215</v>
      </c>
      <c r="I96" s="18" t="s">
        <v>115</v>
      </c>
      <c r="O96"/>
      <c r="R96" s="134"/>
    </row>
    <row r="97" spans="1:24" s="16" customFormat="1" ht="15">
      <c r="A97" s="3"/>
      <c r="B97" s="145" t="str">
        <f>"Hold " &amp; Table1[[#This Row],[Dette er for hold '# (fx 1-8 eller 1)]] &amp; " " &amp; Table1[[#This Row],[Beskrivelse]]</f>
        <v>Hold 13 obligatorisk holdundervisning</v>
      </c>
      <c r="C97" s="35">
        <f>C96</f>
        <v>44084</v>
      </c>
      <c r="D97" s="30">
        <v>0.40625</v>
      </c>
      <c r="E97" s="30">
        <v>0.46875</v>
      </c>
      <c r="F97" s="66"/>
      <c r="G97" s="16" t="s">
        <v>30</v>
      </c>
      <c r="H97" s="164" t="s">
        <v>215</v>
      </c>
      <c r="I97" s="18" t="s">
        <v>114</v>
      </c>
      <c r="O97"/>
      <c r="R97" s="134"/>
    </row>
    <row r="98" spans="1:24" s="16" customFormat="1" ht="15">
      <c r="A98" s="3"/>
      <c r="B98" s="145" t="str">
        <f>"Hold " &amp; Table1[[#This Row],[Dette er for hold '# (fx 1-8 eller 1)]] &amp; " " &amp; Table1[[#This Row],[Beskrivelse]]</f>
        <v>Hold 16 obligatorisk holdundervisning</v>
      </c>
      <c r="C98" s="35">
        <f>C97</f>
        <v>44084</v>
      </c>
      <c r="D98" s="30">
        <v>0.48958333333333331</v>
      </c>
      <c r="E98" s="30">
        <v>0.55208333333333337</v>
      </c>
      <c r="F98" s="66"/>
      <c r="G98" s="16" t="s">
        <v>30</v>
      </c>
      <c r="H98" s="164" t="s">
        <v>215</v>
      </c>
      <c r="I98" s="18" t="s">
        <v>112</v>
      </c>
      <c r="O98"/>
      <c r="R98" s="134"/>
    </row>
    <row r="99" spans="1:24" s="16" customFormat="1" ht="15">
      <c r="A99" s="3"/>
      <c r="B99" s="145" t="str">
        <f>"Hold " &amp; Table1[[#This Row],[Dette er for hold '# (fx 1-8 eller 1)]] &amp; " " &amp; Table1[[#This Row],[Beskrivelse]]</f>
        <v xml:space="preserve">Hold  </v>
      </c>
      <c r="C99" s="81"/>
      <c r="D99" s="82"/>
      <c r="E99" s="82"/>
      <c r="F99" s="83"/>
      <c r="G99" s="84"/>
      <c r="H99" s="164" t="s">
        <v>215</v>
      </c>
      <c r="I99" s="85"/>
      <c r="J99" s="84"/>
      <c r="K99" s="84"/>
      <c r="L99" s="84"/>
      <c r="M99" s="84"/>
      <c r="N99" s="84"/>
      <c r="O99"/>
      <c r="P99" s="84"/>
      <c r="Q99" s="84"/>
      <c r="R99" s="134"/>
      <c r="W99" s="84"/>
      <c r="X99" s="84"/>
    </row>
    <row r="100" spans="1:24" s="16" customFormat="1" ht="15">
      <c r="A100" s="3"/>
      <c r="B100" s="145" t="str">
        <f>"Hold " &amp; Table1[[#This Row],[Dette er for hold '# (fx 1-8 eller 1)]] &amp; " " &amp; Table1[[#This Row],[Beskrivelse]]</f>
        <v xml:space="preserve">Hold  </v>
      </c>
      <c r="C100" s="32">
        <f>C84+4</f>
        <v>44085</v>
      </c>
      <c r="D100" s="30">
        <v>0.33333333333333331</v>
      </c>
      <c r="E100" s="30">
        <v>0.39583333333333331</v>
      </c>
      <c r="F100" s="6"/>
      <c r="H100" s="164" t="s">
        <v>215</v>
      </c>
      <c r="I100" s="13"/>
      <c r="J100"/>
      <c r="K100"/>
      <c r="L100"/>
      <c r="N100"/>
      <c r="O100"/>
      <c r="P100"/>
      <c r="Q100"/>
      <c r="R100" s="134"/>
    </row>
    <row r="101" spans="1:24" s="16" customFormat="1" ht="15">
      <c r="A101" s="3"/>
      <c r="B101" s="145" t="str">
        <f>"Hold " &amp; Table1[[#This Row],[Dette er for hold '# (fx 1-8 eller 1)]] &amp; " " &amp; Table1[[#This Row],[Beskrivelse]]</f>
        <v xml:space="preserve">Hold  </v>
      </c>
      <c r="C101" s="35">
        <f>C100</f>
        <v>44085</v>
      </c>
      <c r="D101" s="30">
        <v>0.40625</v>
      </c>
      <c r="E101" s="30">
        <v>0.46875</v>
      </c>
      <c r="H101" s="164" t="s">
        <v>215</v>
      </c>
      <c r="I101" s="18"/>
      <c r="J101"/>
      <c r="K101"/>
      <c r="L101"/>
      <c r="N101"/>
      <c r="O101"/>
      <c r="P101"/>
      <c r="Q101"/>
      <c r="R101" s="134"/>
    </row>
    <row r="102" spans="1:24" s="16" customFormat="1" ht="15">
      <c r="A102" s="3"/>
      <c r="B102" s="145" t="str">
        <f>"Hold " &amp; Table1[[#This Row],[Dette er for hold '# (fx 1-8 eller 1)]] &amp; " " &amp; Table1[[#This Row],[Beskrivelse]]</f>
        <v xml:space="preserve">Hold  </v>
      </c>
      <c r="C102" s="35">
        <f>C101</f>
        <v>44085</v>
      </c>
      <c r="D102" s="30">
        <v>0.48958333333333331</v>
      </c>
      <c r="E102" s="30">
        <v>0.55208333333333337</v>
      </c>
      <c r="H102" s="164" t="s">
        <v>215</v>
      </c>
      <c r="I102" s="18"/>
      <c r="J102"/>
      <c r="K102"/>
      <c r="L102"/>
      <c r="N102"/>
      <c r="O102"/>
      <c r="P102"/>
      <c r="Q102"/>
      <c r="R102" s="134"/>
    </row>
    <row r="103" spans="1:24" s="16" customFormat="1" ht="15">
      <c r="A103" s="3"/>
      <c r="B103" s="145" t="str">
        <f>"Hold " &amp; Table1[[#This Row],[Dette er for hold '# (fx 1-8 eller 1)]] &amp; " " &amp; Table1[[#This Row],[Beskrivelse]]</f>
        <v xml:space="preserve">Hold  </v>
      </c>
      <c r="C103" s="77"/>
      <c r="D103" s="78"/>
      <c r="E103" s="54"/>
      <c r="F103" s="56"/>
      <c r="G103" s="56"/>
      <c r="H103" s="164" t="s">
        <v>215</v>
      </c>
      <c r="I103" s="59"/>
      <c r="J103" s="56"/>
      <c r="K103" s="56"/>
      <c r="L103" s="56"/>
      <c r="M103" s="56"/>
      <c r="N103" s="56"/>
      <c r="O103"/>
      <c r="P103" s="56"/>
      <c r="Q103" s="56"/>
      <c r="R103" s="134"/>
      <c r="W103" s="56"/>
      <c r="X103" s="56"/>
    </row>
    <row r="104" spans="1:24" s="16" customFormat="1" ht="15">
      <c r="A104" s="3"/>
      <c r="B104" s="145" t="str">
        <f>"Hold " &amp; Table1[[#This Row],[Dette er for hold '# (fx 1-8 eller 1)]] &amp; " " &amp; Table1[[#This Row],[Beskrivelse]]</f>
        <v xml:space="preserve">Hold  </v>
      </c>
      <c r="C104" s="35">
        <f>IF(Table1[[#This Row],[Navn]]&lt;&gt;"",DATE($T$7, 1, -2) - WEEKDAY(DATE($T$7, 1, 3)) +Table1[[#This Row],[Kal uge]]* 7+Table1[[#This Row],[Uge dag]]-1,"")</f>
        <v>44088</v>
      </c>
      <c r="D104" s="30">
        <v>0.33333333333333331</v>
      </c>
      <c r="E104" s="30">
        <v>0.39583333333333331</v>
      </c>
      <c r="H104" s="164"/>
      <c r="I104" s="18"/>
      <c r="O104"/>
      <c r="P104" s="16">
        <v>38</v>
      </c>
      <c r="R104" s="134">
        <v>1</v>
      </c>
    </row>
    <row r="105" spans="1:24" s="16" customFormat="1" ht="15">
      <c r="A105" s="3"/>
      <c r="B105" s="145" t="str">
        <f>"Hold " &amp; Table1[[#This Row],[Dette er for hold '# (fx 1-8 eller 1)]] &amp; " " &amp; Table1[[#This Row],[Beskrivelse]]</f>
        <v xml:space="preserve">Hold  </v>
      </c>
      <c r="C105" s="35">
        <f>C104</f>
        <v>44088</v>
      </c>
      <c r="D105" s="30">
        <v>0.40625</v>
      </c>
      <c r="E105" s="30">
        <v>0.46875</v>
      </c>
      <c r="H105" s="164"/>
      <c r="I105" s="18"/>
      <c r="O105"/>
      <c r="R105" s="134"/>
    </row>
    <row r="106" spans="1:24" s="16" customFormat="1" ht="15">
      <c r="A106" s="3"/>
      <c r="B106" s="145" t="str">
        <f>"Hold " &amp; Table1[[#This Row],[Dette er for hold '# (fx 1-8 eller 1)]] &amp; " " &amp; Table1[[#This Row],[Beskrivelse]]</f>
        <v xml:space="preserve">Hold  </v>
      </c>
      <c r="C106" s="35">
        <f>C105</f>
        <v>44088</v>
      </c>
      <c r="D106" s="30">
        <v>0.48958333333333331</v>
      </c>
      <c r="E106" s="30">
        <v>0.55208333333333337</v>
      </c>
      <c r="H106" s="164"/>
      <c r="I106" s="18"/>
      <c r="O106"/>
      <c r="R106" s="134"/>
    </row>
    <row r="107" spans="1:24" s="16" customFormat="1" ht="15">
      <c r="A107" s="3"/>
      <c r="B107" s="145" t="str">
        <f>"Hold " &amp; Table1[[#This Row],[Dette er for hold '# (fx 1-8 eller 1)]] &amp; " " &amp; Table1[[#This Row],[Beskrivelse]]</f>
        <v xml:space="preserve">Hold  </v>
      </c>
      <c r="C107" s="81"/>
      <c r="D107" s="86"/>
      <c r="E107" s="86"/>
      <c r="F107" s="84"/>
      <c r="G107" s="84"/>
      <c r="H107" s="164" t="s">
        <v>215</v>
      </c>
      <c r="I107" s="89"/>
      <c r="J107" s="84"/>
      <c r="K107" s="84"/>
      <c r="L107" s="84"/>
      <c r="M107" s="84"/>
      <c r="N107" s="84"/>
      <c r="O107"/>
      <c r="P107" s="84"/>
      <c r="Q107" s="84"/>
      <c r="R107" s="134"/>
      <c r="W107" s="84"/>
      <c r="X107" s="84"/>
    </row>
    <row r="108" spans="1:24" s="16" customFormat="1" ht="15">
      <c r="A108" s="3"/>
      <c r="B108" s="145" t="str">
        <f>"Hold " &amp; Table1[[#This Row],[Dette er for hold '# (fx 1-8 eller 1)]] &amp; " " &amp; Table1[[#This Row],[Beskrivelse]]</f>
        <v>Hold  obligatorisk holdundervisning</v>
      </c>
      <c r="C108" s="35">
        <f>C104+1</f>
        <v>44089</v>
      </c>
      <c r="D108" s="30">
        <v>0.33333333333333331</v>
      </c>
      <c r="E108" s="30">
        <v>0.39583333333333331</v>
      </c>
      <c r="G108" s="16" t="s">
        <v>30</v>
      </c>
      <c r="H108" s="164"/>
      <c r="I108" s="18"/>
      <c r="O108"/>
      <c r="R108" s="134"/>
    </row>
    <row r="109" spans="1:24" s="16" customFormat="1" ht="15">
      <c r="A109" s="3"/>
      <c r="B109" s="145" t="str">
        <f>"Hold " &amp; Table1[[#This Row],[Dette er for hold '# (fx 1-8 eller 1)]] &amp; " " &amp; Table1[[#This Row],[Beskrivelse]]</f>
        <v>Hold  obligatorisk holdundervisning</v>
      </c>
      <c r="C109" s="35">
        <f>C108</f>
        <v>44089</v>
      </c>
      <c r="D109" s="30">
        <v>0.40625</v>
      </c>
      <c r="E109" s="30">
        <v>0.46875</v>
      </c>
      <c r="G109" s="16" t="s">
        <v>30</v>
      </c>
      <c r="H109" s="164"/>
      <c r="I109" s="18"/>
      <c r="O109"/>
      <c r="R109" s="134"/>
    </row>
    <row r="110" spans="1:24" s="16" customFormat="1" ht="15">
      <c r="A110" s="3"/>
      <c r="B110" s="145" t="str">
        <f>"Hold " &amp; Table1[[#This Row],[Dette er for hold '# (fx 1-8 eller 1)]] &amp; " " &amp; Table1[[#This Row],[Beskrivelse]]</f>
        <v>Hold  obligatorisk holdundervisning</v>
      </c>
      <c r="C110" s="35">
        <f>C109</f>
        <v>44089</v>
      </c>
      <c r="D110" s="30">
        <v>0.48958333333333331</v>
      </c>
      <c r="E110" s="30">
        <v>0.55208333333333337</v>
      </c>
      <c r="F110" s="6"/>
      <c r="G110" s="16" t="s">
        <v>30</v>
      </c>
      <c r="H110" s="164"/>
      <c r="I110" s="13"/>
      <c r="O110"/>
      <c r="R110" s="134"/>
    </row>
    <row r="111" spans="1:24" s="16" customFormat="1" ht="15">
      <c r="A111" s="3"/>
      <c r="B111" s="145" t="str">
        <f>"Hold " &amp; Table1[[#This Row],[Dette er for hold '# (fx 1-8 eller 1)]] &amp; " " &amp; Table1[[#This Row],[Beskrivelse]]</f>
        <v xml:space="preserve">Hold  </v>
      </c>
      <c r="C111" s="81"/>
      <c r="D111" s="86"/>
      <c r="E111" s="86"/>
      <c r="F111" s="88"/>
      <c r="G111" s="84"/>
      <c r="H111" s="164" t="s">
        <v>215</v>
      </c>
      <c r="I111" s="89"/>
      <c r="J111" s="84"/>
      <c r="K111" s="84"/>
      <c r="L111" s="84"/>
      <c r="M111" s="84"/>
      <c r="N111" s="84"/>
      <c r="O111"/>
      <c r="P111" s="84"/>
      <c r="Q111" s="84"/>
      <c r="R111" s="134"/>
      <c r="W111" s="84"/>
      <c r="X111" s="84"/>
    </row>
    <row r="112" spans="1:24" s="16" customFormat="1" ht="15">
      <c r="A112" s="3"/>
      <c r="B112" s="145" t="str">
        <f>"Hold " &amp; Table1[[#This Row],[Dette er for hold '# (fx 1-8 eller 1)]] &amp; " " &amp; Table1[[#This Row],[Beskrivelse]]</f>
        <v xml:space="preserve">Hold  </v>
      </c>
      <c r="C112" s="35">
        <f>C104+2</f>
        <v>44090</v>
      </c>
      <c r="D112" s="30">
        <v>0.33333333333333331</v>
      </c>
      <c r="E112" s="30">
        <v>0.39583333333333331</v>
      </c>
      <c r="H112" s="164"/>
      <c r="I112" s="13"/>
      <c r="O112"/>
      <c r="R112" s="134"/>
    </row>
    <row r="113" spans="1:24" s="16" customFormat="1" ht="15">
      <c r="A113" s="3" t="s">
        <v>72</v>
      </c>
      <c r="B113" s="145" t="str">
        <f>"Hold " &amp; Table1[[#This Row],[Dette er for hold '# (fx 1-8 eller 1)]] &amp; " " &amp; Table1[[#This Row],[Beskrivelse]]</f>
        <v>Hold 13 obligatorisk holdundervisning - emne: Hals 1+2</v>
      </c>
      <c r="C113" s="35">
        <f>C112</f>
        <v>44090</v>
      </c>
      <c r="D113" s="30">
        <v>0.40625</v>
      </c>
      <c r="E113" s="30">
        <v>0.46875</v>
      </c>
      <c r="G113" s="157" t="s">
        <v>214</v>
      </c>
      <c r="H113" s="170" t="s">
        <v>215</v>
      </c>
      <c r="I113" s="146" t="s">
        <v>114</v>
      </c>
      <c r="O113"/>
      <c r="R113" s="134"/>
    </row>
    <row r="114" spans="1:24" s="16" customFormat="1" ht="15">
      <c r="A114" s="3" t="s">
        <v>72</v>
      </c>
      <c r="B114" s="145" t="str">
        <f>"Hold " &amp; Table1[[#This Row],[Dette er for hold '# (fx 1-8 eller 1)]] &amp; " " &amp; Table1[[#This Row],[Beskrivelse]]</f>
        <v>Hold 14 obligatorisk holdundervisning - emne: Hals 1+2</v>
      </c>
      <c r="C114" s="35">
        <f>C113</f>
        <v>44090</v>
      </c>
      <c r="D114" s="30">
        <v>0.48958333333333331</v>
      </c>
      <c r="E114" s="30">
        <v>0.55208333333333337</v>
      </c>
      <c r="G114" s="157" t="s">
        <v>214</v>
      </c>
      <c r="H114" s="170" t="s">
        <v>215</v>
      </c>
      <c r="I114" s="146" t="s">
        <v>113</v>
      </c>
      <c r="O114"/>
      <c r="R114" s="134"/>
    </row>
    <row r="115" spans="1:24" s="16" customFormat="1" ht="15">
      <c r="A115" s="3"/>
      <c r="B115" s="145" t="str">
        <f>"Hold " &amp; Table1[[#This Row],[Dette er for hold '# (fx 1-8 eller 1)]] &amp; " " &amp; Table1[[#This Row],[Beskrivelse]]</f>
        <v xml:space="preserve">Hold  </v>
      </c>
      <c r="C115" s="80"/>
      <c r="D115" s="86"/>
      <c r="E115" s="86"/>
      <c r="F115" s="84"/>
      <c r="G115" s="84"/>
      <c r="H115" s="164"/>
      <c r="I115" s="85"/>
      <c r="J115" s="84"/>
      <c r="K115" s="84"/>
      <c r="L115" s="84"/>
      <c r="M115" s="84"/>
      <c r="N115" s="84"/>
      <c r="O115"/>
      <c r="P115" s="84"/>
      <c r="Q115" s="84"/>
      <c r="R115" s="134"/>
      <c r="W115" s="84"/>
      <c r="X115" s="84"/>
    </row>
    <row r="116" spans="1:24" s="16" customFormat="1" ht="15">
      <c r="A116" s="3"/>
      <c r="B116" s="145" t="str">
        <f>"Hold " &amp; Table1[[#This Row],[Dette er for hold '# (fx 1-8 eller 1)]] &amp; " " &amp; Table1[[#This Row],[Beskrivelse]]</f>
        <v>Hold  obligatorisk holdundervisning</v>
      </c>
      <c r="C116" s="35">
        <f>C104+3</f>
        <v>44091</v>
      </c>
      <c r="D116" s="30">
        <v>0.33333333333333331</v>
      </c>
      <c r="E116" s="30">
        <v>0.39583333333333331</v>
      </c>
      <c r="F116" s="66"/>
      <c r="G116" s="16" t="s">
        <v>30</v>
      </c>
      <c r="H116" s="164"/>
      <c r="I116" s="18"/>
      <c r="O116"/>
      <c r="R116" s="134"/>
    </row>
    <row r="117" spans="1:24" s="16" customFormat="1" ht="15">
      <c r="A117" s="3"/>
      <c r="B117" s="145" t="str">
        <f>"Hold " &amp; Table1[[#This Row],[Dette er for hold '# (fx 1-8 eller 1)]] &amp; " " &amp; Table1[[#This Row],[Beskrivelse]]</f>
        <v>Hold  obligatorisk holdundervisning</v>
      </c>
      <c r="C117" s="35">
        <f>C116</f>
        <v>44091</v>
      </c>
      <c r="D117" s="30">
        <v>0.40625</v>
      </c>
      <c r="E117" s="30">
        <v>0.46875</v>
      </c>
      <c r="F117" s="66"/>
      <c r="G117" s="16" t="s">
        <v>30</v>
      </c>
      <c r="H117" s="164"/>
      <c r="I117" s="18"/>
      <c r="O117"/>
      <c r="R117" s="134"/>
    </row>
    <row r="118" spans="1:24" s="16" customFormat="1" ht="15">
      <c r="A118" s="3"/>
      <c r="B118" s="145" t="str">
        <f>"Hold " &amp; Table1[[#This Row],[Dette er for hold '# (fx 1-8 eller 1)]] &amp; " " &amp; Table1[[#This Row],[Beskrivelse]]</f>
        <v>Hold  obligatorisk holdundervisning</v>
      </c>
      <c r="C118" s="35">
        <f>C117</f>
        <v>44091</v>
      </c>
      <c r="D118" s="30">
        <v>0.48958333333333331</v>
      </c>
      <c r="E118" s="30">
        <v>0.55208333333333337</v>
      </c>
      <c r="F118" s="66"/>
      <c r="G118" s="16" t="s">
        <v>30</v>
      </c>
      <c r="H118" s="164"/>
      <c r="I118" s="18"/>
      <c r="O118"/>
      <c r="R118" s="134"/>
    </row>
    <row r="119" spans="1:24" s="16" customFormat="1" ht="15">
      <c r="A119" s="3"/>
      <c r="B119" s="145" t="str">
        <f>"Hold " &amp; Table1[[#This Row],[Dette er for hold '# (fx 1-8 eller 1)]] &amp; " " &amp; Table1[[#This Row],[Beskrivelse]]</f>
        <v xml:space="preserve">Hold  </v>
      </c>
      <c r="C119" s="81"/>
      <c r="D119" s="82"/>
      <c r="E119" s="82"/>
      <c r="F119" s="83"/>
      <c r="G119" s="84"/>
      <c r="H119" s="164"/>
      <c r="I119" s="85"/>
      <c r="J119" s="84"/>
      <c r="K119" s="84"/>
      <c r="L119" s="84"/>
      <c r="M119" s="84"/>
      <c r="N119" s="84"/>
      <c r="O119"/>
      <c r="P119" s="84"/>
      <c r="Q119" s="84"/>
      <c r="R119" s="134"/>
      <c r="W119" s="84"/>
      <c r="X119" s="84"/>
    </row>
    <row r="120" spans="1:24" s="16" customFormat="1" ht="15">
      <c r="A120" s="3" t="s">
        <v>72</v>
      </c>
      <c r="B120" s="145" t="str">
        <f>"Hold " &amp; Table1[[#This Row],[Dette er for hold '# (fx 1-8 eller 1)]] &amp; " " &amp; Table1[[#This Row],[Beskrivelse]]</f>
        <v>Hold 13 obligatorisk holdundervisning - Emne: Hals 6+larynx2</v>
      </c>
      <c r="C120" s="32">
        <f>C104+4</f>
        <v>44092</v>
      </c>
      <c r="D120" s="30">
        <v>0.33333333333333331</v>
      </c>
      <c r="E120" s="30">
        <v>0.39583333333333331</v>
      </c>
      <c r="F120" s="6"/>
      <c r="G120" s="157" t="s">
        <v>244</v>
      </c>
      <c r="H120" s="170" t="s">
        <v>215</v>
      </c>
      <c r="I120" s="171" t="s">
        <v>114</v>
      </c>
      <c r="O120"/>
      <c r="R120" s="134"/>
    </row>
    <row r="121" spans="1:24" s="16" customFormat="1" ht="15">
      <c r="A121" s="3" t="s">
        <v>72</v>
      </c>
      <c r="B121" s="145" t="str">
        <f>"Hold " &amp; Table1[[#This Row],[Dette er for hold '# (fx 1-8 eller 1)]] &amp; " " &amp; Table1[[#This Row],[Beskrivelse]]</f>
        <v>Hold 14 obligatorisk holdundervisning - emne: Hals 3+4</v>
      </c>
      <c r="C121" s="35">
        <f>C120</f>
        <v>44092</v>
      </c>
      <c r="D121" s="30">
        <v>0.40625</v>
      </c>
      <c r="E121" s="30">
        <v>0.46875</v>
      </c>
      <c r="G121" s="157" t="s">
        <v>211</v>
      </c>
      <c r="H121" s="170" t="s">
        <v>215</v>
      </c>
      <c r="I121" s="171" t="s">
        <v>113</v>
      </c>
      <c r="O121"/>
      <c r="R121" s="134"/>
    </row>
    <row r="122" spans="1:24" s="16" customFormat="1" ht="15">
      <c r="A122" s="3"/>
      <c r="B122" s="145" t="str">
        <f>"Hold " &amp; Table1[[#This Row],[Dette er for hold '# (fx 1-8 eller 1)]] &amp; " " &amp; Table1[[#This Row],[Beskrivelse]]</f>
        <v xml:space="preserve">Hold  </v>
      </c>
      <c r="C122" s="35">
        <f>C121</f>
        <v>44092</v>
      </c>
      <c r="D122" s="30">
        <v>0.48958333333333331</v>
      </c>
      <c r="E122" s="30">
        <v>0.55208333333333337</v>
      </c>
      <c r="H122" s="164"/>
      <c r="I122" s="18"/>
      <c r="O122"/>
      <c r="R122" s="134"/>
    </row>
    <row r="123" spans="1:24" s="16" customFormat="1" ht="15">
      <c r="A123" s="3"/>
      <c r="B123" s="145" t="str">
        <f>"Hold " &amp; Table1[[#This Row],[Dette er for hold '# (fx 1-8 eller 1)]] &amp; " " &amp; Table1[[#This Row],[Beskrivelse]]</f>
        <v xml:space="preserve">Hold  </v>
      </c>
      <c r="C123" s="19"/>
      <c r="D123" s="7"/>
      <c r="E123" s="30"/>
      <c r="F123" s="6"/>
      <c r="G123" s="6"/>
      <c r="H123" s="164"/>
      <c r="I123" s="13"/>
      <c r="O123"/>
      <c r="R123" s="134"/>
    </row>
    <row r="124" spans="1:24" s="16" customFormat="1" ht="15">
      <c r="A124" s="128"/>
      <c r="B124" s="145" t="str">
        <f>"Hold " &amp; Table1[[#This Row],[Dette er for hold '# (fx 1-8 eller 1)]] &amp; " " &amp; Table1[[#This Row],[Beskrivelse]]</f>
        <v xml:space="preserve">Hold  </v>
      </c>
      <c r="C124" s="129"/>
      <c r="D124" s="130"/>
      <c r="E124" s="130"/>
      <c r="F124" s="131"/>
      <c r="G124" s="132"/>
      <c r="H124" s="164"/>
      <c r="I124" s="133"/>
      <c r="J124" s="132"/>
      <c r="K124" s="132"/>
      <c r="L124" s="132"/>
      <c r="M124" s="132"/>
      <c r="N124" s="132"/>
      <c r="O124"/>
      <c r="P124" s="132"/>
      <c r="Q124" s="132"/>
      <c r="R124" s="163"/>
      <c r="V124" s="149"/>
      <c r="W124" s="132"/>
      <c r="X124" s="132"/>
    </row>
    <row r="125" spans="1:24" s="16" customFormat="1" ht="15">
      <c r="A125" s="128"/>
      <c r="B125" s="145" t="str">
        <f>"Hold " &amp; Table1[[#This Row],[Dette er for hold '# (fx 1-8 eller 1)]] &amp; " " &amp; Table1[[#This Row],[Beskrivelse]]</f>
        <v xml:space="preserve">Hold  </v>
      </c>
      <c r="C125" s="129"/>
      <c r="D125" s="130"/>
      <c r="E125" s="130"/>
      <c r="F125" s="131"/>
      <c r="G125" s="132"/>
      <c r="H125" s="164"/>
      <c r="I125" s="133"/>
      <c r="J125" s="132"/>
      <c r="K125" s="132"/>
      <c r="L125" s="132"/>
      <c r="M125" s="132"/>
      <c r="N125" s="132"/>
      <c r="O125"/>
      <c r="P125" s="132"/>
      <c r="Q125" s="132"/>
      <c r="R125" s="163"/>
      <c r="V125" s="149"/>
      <c r="W125" s="132"/>
      <c r="X125" s="132"/>
    </row>
    <row r="126" spans="1:24" s="16" customFormat="1" ht="15">
      <c r="A126" s="128"/>
      <c r="B126" s="145" t="str">
        <f>"Hold " &amp; Table1[[#This Row],[Dette er for hold '# (fx 1-8 eller 1)]] &amp; " " &amp; Table1[[#This Row],[Beskrivelse]]</f>
        <v xml:space="preserve">Hold  </v>
      </c>
      <c r="C126" s="129"/>
      <c r="D126" s="130"/>
      <c r="E126" s="130"/>
      <c r="F126" s="131"/>
      <c r="G126" s="132"/>
      <c r="H126" s="164"/>
      <c r="I126" s="133"/>
      <c r="J126" s="132"/>
      <c r="K126" s="132"/>
      <c r="L126" s="132"/>
      <c r="M126" s="132"/>
      <c r="N126" s="132"/>
      <c r="O126"/>
      <c r="P126" s="132"/>
      <c r="Q126" s="132"/>
      <c r="R126" s="163"/>
      <c r="V126" s="149"/>
      <c r="W126" s="132"/>
      <c r="X126" s="132"/>
    </row>
    <row r="127" spans="1:24" s="16" customFormat="1" ht="15">
      <c r="A127" s="3" t="s">
        <v>72</v>
      </c>
      <c r="B127" s="145" t="str">
        <f>"Hold " &amp; Table1[[#This Row],[Dette er for hold '# (fx 1-8 eller 1)]] &amp; " " &amp; Table1[[#This Row],[Beskrivelse]]</f>
        <v>Hold 10 obligatorisk holdundervisning - emne: Intro hold 10</v>
      </c>
      <c r="C127" s="35">
        <f>IF(Table1[[#This Row],[Navn]]&lt;&gt;"",DATE($T$7, 1, -2) - WEEKDAY(DATE($T$7, 1, 3)) +Table1[[#This Row],[Kal uge]]* 7+Table1[[#This Row],[Uge dag]]-1,"")</f>
        <v>44095</v>
      </c>
      <c r="D127" s="30">
        <v>0.33333333333333331</v>
      </c>
      <c r="E127" s="30">
        <v>0.39583333333333331</v>
      </c>
      <c r="G127" s="16" t="s">
        <v>246</v>
      </c>
      <c r="H127" s="142" t="s">
        <v>126</v>
      </c>
      <c r="I127" s="18" t="s">
        <v>111</v>
      </c>
      <c r="J127" s="6"/>
      <c r="K127" s="6"/>
      <c r="L127" s="6"/>
      <c r="M127" s="6"/>
      <c r="N127" s="6"/>
      <c r="O127"/>
      <c r="P127" s="6">
        <v>39</v>
      </c>
      <c r="Q127" s="6"/>
      <c r="R127" s="134">
        <v>1</v>
      </c>
      <c r="V127" s="6"/>
      <c r="W127" s="6"/>
      <c r="X127" s="6"/>
    </row>
    <row r="128" spans="1:24" s="16" customFormat="1" ht="15">
      <c r="A128" s="3" t="s">
        <v>72</v>
      </c>
      <c r="B128" s="145" t="str">
        <f>"Hold " &amp; Table1[[#This Row],[Dette er for hold '# (fx 1-8 eller 1)]] &amp; " " &amp; Table1[[#This Row],[Beskrivelse]]</f>
        <v>Hold 11 obligatorisk holdundervisning - emne: Intro hold 11</v>
      </c>
      <c r="C128" s="35">
        <f>C127</f>
        <v>44095</v>
      </c>
      <c r="D128" s="30">
        <v>0.40625</v>
      </c>
      <c r="E128" s="30">
        <v>0.46875</v>
      </c>
      <c r="G128" s="16" t="s">
        <v>245</v>
      </c>
      <c r="H128" s="142" t="s">
        <v>126</v>
      </c>
      <c r="I128" s="18" t="s">
        <v>109</v>
      </c>
      <c r="J128" s="6"/>
      <c r="K128" s="6"/>
      <c r="L128" s="6"/>
      <c r="M128" s="6"/>
      <c r="N128" s="6"/>
      <c r="O128"/>
      <c r="P128" s="6"/>
      <c r="Q128" s="6"/>
      <c r="R128" s="134"/>
      <c r="V128" s="6"/>
      <c r="W128" s="6"/>
      <c r="X128" s="6"/>
    </row>
    <row r="129" spans="1:24" s="16" customFormat="1" ht="15">
      <c r="A129" s="3" t="s">
        <v>72</v>
      </c>
      <c r="B129" s="145" t="str">
        <f>"Hold " &amp; Table1[[#This Row],[Dette er for hold '# (fx 1-8 eller 1)]] &amp; " " &amp; Table1[[#This Row],[Beskrivelse]]</f>
        <v>Hold 9 obligatorisk holdundervisning - emne: Intro hold 9</v>
      </c>
      <c r="C129" s="35">
        <f>C128</f>
        <v>44095</v>
      </c>
      <c r="D129" s="30">
        <v>0.48958333333333331</v>
      </c>
      <c r="E129" s="30">
        <v>0.55208333333333337</v>
      </c>
      <c r="G129" s="16" t="s">
        <v>247</v>
      </c>
      <c r="H129" s="142" t="s">
        <v>126</v>
      </c>
      <c r="I129" s="18" t="s">
        <v>108</v>
      </c>
      <c r="J129" s="6"/>
      <c r="K129" s="6"/>
      <c r="L129" s="6"/>
      <c r="M129" s="6"/>
      <c r="N129" s="6"/>
      <c r="O129"/>
      <c r="P129" s="6"/>
      <c r="Q129" s="6"/>
      <c r="R129" s="134"/>
      <c r="V129" s="6"/>
      <c r="W129" s="6"/>
      <c r="X129" s="6"/>
    </row>
    <row r="130" spans="1:24" s="16" customFormat="1" ht="15">
      <c r="A130" s="3"/>
      <c r="B130" s="145" t="str">
        <f>"Hold " &amp; Table1[[#This Row],[Dette er for hold '# (fx 1-8 eller 1)]] &amp; " " &amp; Table1[[#This Row],[Beskrivelse]]</f>
        <v xml:space="preserve">Hold  </v>
      </c>
      <c r="C130" s="81"/>
      <c r="D130" s="86"/>
      <c r="E130" s="86"/>
      <c r="F130" s="84"/>
      <c r="G130" s="84"/>
      <c r="H130" s="164" t="s">
        <v>215</v>
      </c>
      <c r="I130" s="89"/>
      <c r="J130" s="88"/>
      <c r="K130" s="88"/>
      <c r="L130" s="88"/>
      <c r="M130" s="88"/>
      <c r="N130" s="88"/>
      <c r="O130"/>
      <c r="P130" s="88"/>
      <c r="Q130" s="88"/>
      <c r="R130" s="134"/>
      <c r="V130" s="6"/>
      <c r="W130" s="88"/>
      <c r="X130" s="88"/>
    </row>
    <row r="131" spans="1:24" s="16" customFormat="1" ht="15">
      <c r="A131" s="3" t="s">
        <v>72</v>
      </c>
      <c r="B131" s="145" t="str">
        <f>"Hold " &amp; Table1[[#This Row],[Dette er for hold '# (fx 1-8 eller 1)]] &amp; " " &amp; Table1[[#This Row],[Beskrivelse]]</f>
        <v>Hold 10 obligatorisk holdundervisning - Emne: Otoneu hold 10</v>
      </c>
      <c r="C131" s="35">
        <f>C127+1</f>
        <v>44096</v>
      </c>
      <c r="D131" s="30">
        <v>0.33333333333333331</v>
      </c>
      <c r="E131" s="30">
        <v>0.39583333333333331</v>
      </c>
      <c r="G131" s="16" t="s">
        <v>248</v>
      </c>
      <c r="H131" s="142" t="s">
        <v>126</v>
      </c>
      <c r="I131" s="14" t="s">
        <v>111</v>
      </c>
      <c r="J131"/>
      <c r="K131"/>
      <c r="L131"/>
      <c r="M131" s="40"/>
      <c r="N131"/>
      <c r="O131"/>
      <c r="P131"/>
      <c r="Q131"/>
      <c r="R131" s="134"/>
      <c r="W131" s="40"/>
      <c r="X131" s="40"/>
    </row>
    <row r="132" spans="1:24" s="16" customFormat="1" ht="15">
      <c r="A132" s="3" t="s">
        <v>72</v>
      </c>
      <c r="B132" s="145" t="str">
        <f>"Hold " &amp; Table1[[#This Row],[Dette er for hold '# (fx 1-8 eller 1)]] &amp; " " &amp; Table1[[#This Row],[Beskrivelse]]</f>
        <v>Hold 12 obligatorisk holdundervisning - Emne: Intro hold 12</v>
      </c>
      <c r="C132" s="35">
        <f>C131</f>
        <v>44096</v>
      </c>
      <c r="D132" s="30">
        <v>0.40625</v>
      </c>
      <c r="E132" s="30">
        <v>0.46875</v>
      </c>
      <c r="G132" s="16" t="s">
        <v>249</v>
      </c>
      <c r="H132" s="142" t="s">
        <v>126</v>
      </c>
      <c r="I132" s="18" t="s">
        <v>110</v>
      </c>
      <c r="J132" s="6"/>
      <c r="K132" s="6"/>
      <c r="L132" s="6"/>
      <c r="M132" s="6"/>
      <c r="N132" s="6"/>
      <c r="O132"/>
      <c r="P132" s="6"/>
      <c r="Q132" s="6"/>
      <c r="R132" s="134"/>
      <c r="V132" s="6"/>
      <c r="W132" s="6"/>
      <c r="X132" s="6"/>
    </row>
    <row r="133" spans="1:24" s="16" customFormat="1" ht="15">
      <c r="A133" s="3" t="s">
        <v>72</v>
      </c>
      <c r="B133" s="145" t="str">
        <f>"Hold " &amp; Table1[[#This Row],[Dette er for hold '# (fx 1-8 eller 1)]] &amp; " " &amp; Table1[[#This Row],[Beskrivelse]]</f>
        <v>Hold 9 obligatorisk holdundervisning - Emne: Otoneu hold 9</v>
      </c>
      <c r="C133" s="35">
        <f>C132</f>
        <v>44096</v>
      </c>
      <c r="D133" s="30">
        <v>0.48958333333333331</v>
      </c>
      <c r="E133" s="30">
        <v>0.55208333333333337</v>
      </c>
      <c r="F133" s="6"/>
      <c r="G133" s="16" t="s">
        <v>250</v>
      </c>
      <c r="H133" s="142" t="s">
        <v>126</v>
      </c>
      <c r="I133" s="18" t="s">
        <v>108</v>
      </c>
      <c r="J133" s="6"/>
      <c r="K133" s="6"/>
      <c r="L133" s="6"/>
      <c r="M133" s="6"/>
      <c r="N133" s="6"/>
      <c r="O133"/>
      <c r="P133" s="6"/>
      <c r="Q133" s="6"/>
      <c r="R133" s="134"/>
      <c r="V133" s="6"/>
      <c r="W133" s="6"/>
      <c r="X133" s="6"/>
    </row>
    <row r="134" spans="1:24" s="16" customFormat="1" ht="15">
      <c r="A134" s="3"/>
      <c r="B134" s="145" t="str">
        <f>"Hold " &amp; Table1[[#This Row],[Dette er for hold '# (fx 1-8 eller 1)]] &amp; " " &amp; Table1[[#This Row],[Beskrivelse]]</f>
        <v xml:space="preserve">Hold  </v>
      </c>
      <c r="C134" s="81"/>
      <c r="D134" s="86"/>
      <c r="E134" s="86"/>
      <c r="F134" s="88"/>
      <c r="G134" s="84"/>
      <c r="H134" s="164" t="s">
        <v>215</v>
      </c>
      <c r="I134" s="84"/>
      <c r="J134" s="84"/>
      <c r="K134" s="84"/>
      <c r="L134" s="84"/>
      <c r="M134" s="84"/>
      <c r="N134" s="84"/>
      <c r="O134"/>
      <c r="P134" s="84"/>
      <c r="Q134" s="84"/>
      <c r="R134" s="134"/>
      <c r="W134" s="84"/>
      <c r="X134" s="84"/>
    </row>
    <row r="135" spans="1:24" s="16" customFormat="1" ht="15">
      <c r="A135" s="3" t="s">
        <v>72</v>
      </c>
      <c r="B135" s="145" t="str">
        <f>"Hold " &amp; Table1[[#This Row],[Dette er for hold '# (fx 1-8 eller 1)]] &amp; " " &amp; Table1[[#This Row],[Beskrivelse]]</f>
        <v>Hold 11 obligatorisk holdundervisning - Emne: Otoneu hold 11</v>
      </c>
      <c r="C135" s="35">
        <f>C127+2</f>
        <v>44097</v>
      </c>
      <c r="D135" s="30">
        <v>0.33333333333333331</v>
      </c>
      <c r="E135" s="30">
        <v>0.39583333333333331</v>
      </c>
      <c r="G135" s="16" t="s">
        <v>251</v>
      </c>
      <c r="H135" s="142" t="s">
        <v>126</v>
      </c>
      <c r="I135" s="13" t="s">
        <v>109</v>
      </c>
      <c r="O135"/>
      <c r="R135" s="134"/>
    </row>
    <row r="136" spans="1:24" s="16" customFormat="1" ht="15">
      <c r="A136" s="3" t="s">
        <v>72</v>
      </c>
      <c r="B136" s="145" t="str">
        <f>"Hold " &amp; Table1[[#This Row],[Dette er for hold '# (fx 1-8 eller 1)]] &amp; " " &amp; Table1[[#This Row],[Beskrivelse]]</f>
        <v>Hold 12 obligatorisk holdundervisning - Emne: Otoneu hold 12</v>
      </c>
      <c r="C136" s="35">
        <f>C135</f>
        <v>44097</v>
      </c>
      <c r="D136" s="30">
        <v>0.40625</v>
      </c>
      <c r="E136" s="30">
        <v>0.46875</v>
      </c>
      <c r="G136" s="16" t="s">
        <v>253</v>
      </c>
      <c r="H136" s="142" t="s">
        <v>126</v>
      </c>
      <c r="I136" s="13" t="s">
        <v>110</v>
      </c>
      <c r="O136"/>
      <c r="R136" s="134"/>
    </row>
    <row r="137" spans="1:24" s="16" customFormat="1" ht="15">
      <c r="A137" s="3" t="s">
        <v>72</v>
      </c>
      <c r="B137" s="145" t="str">
        <f>"Hold " &amp; Table1[[#This Row],[Dette er for hold '# (fx 1-8 eller 1)]] &amp; " " &amp; Table1[[#This Row],[Beskrivelse]]</f>
        <v>Hold 9 obligatorisk holdundervisning - Emne: Ekstra hold 9</v>
      </c>
      <c r="C137" s="35">
        <f>C136</f>
        <v>44097</v>
      </c>
      <c r="D137" s="30">
        <v>0.48958333333333331</v>
      </c>
      <c r="E137" s="30">
        <v>0.55208333333333337</v>
      </c>
      <c r="G137" s="16" t="s">
        <v>252</v>
      </c>
      <c r="H137" s="142" t="s">
        <v>126</v>
      </c>
      <c r="I137" s="13" t="s">
        <v>108</v>
      </c>
      <c r="J137" s="6"/>
      <c r="K137" s="6"/>
      <c r="L137" s="6"/>
      <c r="M137" s="6"/>
      <c r="N137" s="6"/>
      <c r="O137"/>
      <c r="P137" s="6"/>
      <c r="Q137" s="6"/>
      <c r="R137" s="134"/>
      <c r="V137" s="6"/>
      <c r="W137" s="6"/>
      <c r="X137" s="6"/>
    </row>
    <row r="138" spans="1:24" s="16" customFormat="1" ht="15">
      <c r="A138" s="3"/>
      <c r="B138" s="145" t="str">
        <f>"Hold " &amp; Table1[[#This Row],[Dette er for hold '# (fx 1-8 eller 1)]] &amp; " " &amp; Table1[[#This Row],[Beskrivelse]]</f>
        <v xml:space="preserve">Hold  </v>
      </c>
      <c r="C138" s="80"/>
      <c r="D138" s="86"/>
      <c r="E138" s="86"/>
      <c r="F138" s="84"/>
      <c r="G138" s="84"/>
      <c r="H138" s="164" t="s">
        <v>215</v>
      </c>
      <c r="I138" s="84"/>
      <c r="J138" s="84"/>
      <c r="K138" s="84"/>
      <c r="L138" s="84"/>
      <c r="M138" s="84"/>
      <c r="N138" s="84"/>
      <c r="O138"/>
      <c r="P138" s="84"/>
      <c r="Q138" s="84"/>
      <c r="R138" s="134"/>
      <c r="W138" s="84"/>
      <c r="X138" s="84"/>
    </row>
    <row r="139" spans="1:24" s="16" customFormat="1" ht="15">
      <c r="A139" s="3" t="s">
        <v>72</v>
      </c>
      <c r="B139" s="145" t="str">
        <f>"Hold " &amp; Table1[[#This Row],[Dette er for hold '# (fx 1-8 eller 1)]] &amp; " " &amp; Table1[[#This Row],[Beskrivelse]]</f>
        <v>Hold 12 obligatorisk holdundervisning - Emne: Ekstra hold 12</v>
      </c>
      <c r="C139" s="35">
        <f>C127+3</f>
        <v>44098</v>
      </c>
      <c r="D139" s="30">
        <v>0.33333333333333331</v>
      </c>
      <c r="E139" s="30">
        <v>0.39583333333333331</v>
      </c>
      <c r="F139" s="66"/>
      <c r="G139" s="16" t="s">
        <v>254</v>
      </c>
      <c r="H139" s="142" t="s">
        <v>126</v>
      </c>
      <c r="I139" s="18" t="s">
        <v>110</v>
      </c>
      <c r="J139" s="6"/>
      <c r="K139" s="6"/>
      <c r="L139" s="6"/>
      <c r="M139" s="6"/>
      <c r="N139" s="6"/>
      <c r="O139"/>
      <c r="P139" s="6"/>
      <c r="Q139" s="6"/>
      <c r="R139" s="134"/>
      <c r="V139" s="6"/>
      <c r="W139" s="6"/>
      <c r="X139" s="6"/>
    </row>
    <row r="140" spans="1:24" s="16" customFormat="1" ht="15">
      <c r="A140" s="3" t="s">
        <v>72</v>
      </c>
      <c r="B140" s="145" t="str">
        <f>"Hold " &amp; Table1[[#This Row],[Dette er for hold '# (fx 1-8 eller 1)]] &amp; " " &amp; Table1[[#This Row],[Beskrivelse]]</f>
        <v>Hold 11 obligatorisk holdundervisning - Emne: Ekstra hold 11</v>
      </c>
      <c r="C140" s="35">
        <f>C139</f>
        <v>44098</v>
      </c>
      <c r="D140" s="30">
        <v>0.40625</v>
      </c>
      <c r="E140" s="30">
        <v>0.46875</v>
      </c>
      <c r="F140" s="66"/>
      <c r="G140" s="16" t="s">
        <v>255</v>
      </c>
      <c r="H140" s="142" t="s">
        <v>126</v>
      </c>
      <c r="I140" s="18" t="s">
        <v>109</v>
      </c>
      <c r="J140" s="6"/>
      <c r="K140" s="6"/>
      <c r="L140" s="6"/>
      <c r="M140" s="6"/>
      <c r="N140" s="6"/>
      <c r="O140"/>
      <c r="P140" s="6"/>
      <c r="Q140" s="6"/>
      <c r="R140" s="134"/>
      <c r="V140" s="6"/>
      <c r="W140" s="6"/>
      <c r="X140" s="6"/>
    </row>
    <row r="141" spans="1:24" s="16" customFormat="1" ht="15">
      <c r="A141" s="3" t="s">
        <v>72</v>
      </c>
      <c r="B141" s="145" t="str">
        <f>"Hold " &amp; Table1[[#This Row],[Dette er for hold '# (fx 1-8 eller 1)]] &amp; " " &amp; Table1[[#This Row],[Beskrivelse]]</f>
        <v>Hold 10 obligatorisk holdundervisning - Emne: Ekstra hold 10</v>
      </c>
      <c r="C141" s="35">
        <f>C140</f>
        <v>44098</v>
      </c>
      <c r="D141" s="30">
        <v>0.48958333333333331</v>
      </c>
      <c r="E141" s="30">
        <v>0.55208333333333337</v>
      </c>
      <c r="F141" s="66"/>
      <c r="G141" s="16" t="s">
        <v>256</v>
      </c>
      <c r="H141" s="142" t="s">
        <v>126</v>
      </c>
      <c r="I141" s="18" t="s">
        <v>111</v>
      </c>
      <c r="J141" s="6"/>
      <c r="K141" s="6"/>
      <c r="L141" s="6"/>
      <c r="M141" s="6"/>
      <c r="N141" s="6"/>
      <c r="O141"/>
      <c r="P141" s="6"/>
      <c r="Q141" s="6"/>
      <c r="R141" s="134"/>
      <c r="V141" s="6"/>
      <c r="W141" s="6"/>
      <c r="X141" s="6"/>
    </row>
    <row r="142" spans="1:24" s="16" customFormat="1" ht="15">
      <c r="A142" s="3"/>
      <c r="B142" s="145" t="str">
        <f>"Hold " &amp; Table1[[#This Row],[Dette er for hold '# (fx 1-8 eller 1)]] &amp; " " &amp; Table1[[#This Row],[Beskrivelse]]</f>
        <v xml:space="preserve">Hold  </v>
      </c>
      <c r="C142" s="81"/>
      <c r="D142" s="82"/>
      <c r="E142" s="82"/>
      <c r="F142" s="83"/>
      <c r="G142" s="84"/>
      <c r="H142" s="164"/>
      <c r="I142" s="84"/>
      <c r="J142" s="84"/>
      <c r="K142" s="84"/>
      <c r="L142" s="84"/>
      <c r="M142" s="84"/>
      <c r="N142" s="84"/>
      <c r="O142"/>
      <c r="P142" s="84"/>
      <c r="Q142" s="84"/>
      <c r="R142" s="134"/>
      <c r="W142" s="84"/>
      <c r="X142" s="84"/>
    </row>
    <row r="143" spans="1:24" s="16" customFormat="1" ht="15.75">
      <c r="A143" s="3"/>
      <c r="B143" s="145" t="str">
        <f>"Hold " &amp; Table1[[#This Row],[Dette er for hold '# (fx 1-8 eller 1)]] &amp; " " &amp; Table1[[#This Row],[Beskrivelse]]</f>
        <v xml:space="preserve">Hold  </v>
      </c>
      <c r="C143" s="32">
        <f>C127+4</f>
        <v>44099</v>
      </c>
      <c r="D143" s="30">
        <v>0.33333333333333331</v>
      </c>
      <c r="E143" s="30">
        <v>0.39583333333333331</v>
      </c>
      <c r="F143" s="6"/>
      <c r="H143" s="142"/>
      <c r="I143" s="18"/>
      <c r="J143" s="6"/>
      <c r="K143" s="6"/>
      <c r="L143" s="6"/>
      <c r="M143" s="6"/>
      <c r="N143" s="6"/>
      <c r="O143"/>
      <c r="P143" s="6"/>
      <c r="Q143" s="6"/>
      <c r="R143" s="134"/>
      <c r="V143" s="6"/>
      <c r="W143" s="6"/>
      <c r="X143" s="6"/>
    </row>
    <row r="144" spans="1:24" s="16" customFormat="1" ht="15">
      <c r="A144" s="3"/>
      <c r="B144" s="145" t="str">
        <f>"Hold " &amp; Table1[[#This Row],[Dette er for hold '# (fx 1-8 eller 1)]] &amp; " " &amp; Table1[[#This Row],[Beskrivelse]]</f>
        <v xml:space="preserve">Hold  </v>
      </c>
      <c r="C144" s="35">
        <f>C143</f>
        <v>44099</v>
      </c>
      <c r="D144" s="30">
        <v>0.40625</v>
      </c>
      <c r="E144" s="30">
        <v>0.46875</v>
      </c>
      <c r="H144" s="142"/>
      <c r="I144" s="18"/>
      <c r="J144" s="6"/>
      <c r="K144" s="6"/>
      <c r="L144" s="6"/>
      <c r="M144" s="6"/>
      <c r="N144" s="6"/>
      <c r="O144"/>
      <c r="P144" s="6"/>
      <c r="Q144" s="6"/>
      <c r="R144" s="134"/>
      <c r="V144" s="6"/>
      <c r="W144" s="6"/>
      <c r="X144" s="6"/>
    </row>
    <row r="145" spans="1:24" s="16" customFormat="1" ht="15">
      <c r="A145" s="3"/>
      <c r="B145" s="145" t="str">
        <f>"Hold " &amp; Table1[[#This Row],[Dette er for hold '# (fx 1-8 eller 1)]] &amp; " " &amp; Table1[[#This Row],[Beskrivelse]]</f>
        <v xml:space="preserve">Hold  </v>
      </c>
      <c r="C145" s="35">
        <f>C144</f>
        <v>44099</v>
      </c>
      <c r="D145" s="30">
        <v>0.48958333333333331</v>
      </c>
      <c r="E145" s="30">
        <v>0.55208333333333337</v>
      </c>
      <c r="H145" s="142"/>
      <c r="I145" s="18"/>
      <c r="J145" s="6"/>
      <c r="K145" s="6"/>
      <c r="L145" s="6"/>
      <c r="M145" s="6"/>
      <c r="N145" s="6"/>
      <c r="O145"/>
      <c r="P145" s="6"/>
      <c r="Q145" s="6"/>
      <c r="R145" s="134"/>
      <c r="V145" s="6"/>
      <c r="W145" s="6"/>
      <c r="X145" s="6"/>
    </row>
    <row r="146" spans="1:24" s="16" customFormat="1" ht="15">
      <c r="A146" s="3"/>
      <c r="B146" s="145" t="str">
        <f>"Hold " &amp; Table1[[#This Row],[Dette er for hold '# (fx 1-8 eller 1)]] &amp; " " &amp; Table1[[#This Row],[Beskrivelse]]</f>
        <v xml:space="preserve">Hold  </v>
      </c>
      <c r="C146" s="81"/>
      <c r="D146" s="82"/>
      <c r="E146" s="82"/>
      <c r="F146" s="83"/>
      <c r="G146" s="84"/>
      <c r="H146" s="164"/>
      <c r="I146" s="85"/>
      <c r="J146" s="88"/>
      <c r="K146" s="88"/>
      <c r="L146" s="88"/>
      <c r="M146" s="88"/>
      <c r="N146" s="88"/>
      <c r="O146"/>
      <c r="P146" s="88"/>
      <c r="Q146" s="88"/>
      <c r="R146" s="134"/>
      <c r="V146" s="6"/>
      <c r="W146" s="88"/>
      <c r="X146" s="88"/>
    </row>
    <row r="147" spans="1:24" s="16" customFormat="1" ht="15">
      <c r="A147" s="3"/>
      <c r="B147" s="145" t="str">
        <f>"Hold " &amp; Table1[[#This Row],[Dette er for hold '# (fx 1-8 eller 1)]] &amp; " " &amp; Table1[[#This Row],[Beskrivelse]]</f>
        <v xml:space="preserve">Hold  </v>
      </c>
      <c r="C147" s="55"/>
      <c r="D147" s="79"/>
      <c r="E147" s="79"/>
      <c r="F147" s="56"/>
      <c r="G147" s="56"/>
      <c r="H147" s="164"/>
      <c r="I147" s="59"/>
      <c r="J147" s="58"/>
      <c r="K147" s="58"/>
      <c r="L147" s="58"/>
      <c r="M147" s="58"/>
      <c r="N147" s="58"/>
      <c r="O147"/>
      <c r="P147" s="58"/>
      <c r="Q147" s="58"/>
      <c r="R147" s="134"/>
      <c r="V147" s="6"/>
      <c r="W147" s="58"/>
      <c r="X147" s="58"/>
    </row>
    <row r="148" spans="1:24" s="16" customFormat="1" ht="15">
      <c r="A148" s="3"/>
      <c r="B148" s="145" t="str">
        <f>"Hold " &amp; Table1[[#This Row],[Dette er for hold '# (fx 1-8 eller 1)]] &amp; " " &amp; Table1[[#This Row],[Beskrivelse]]</f>
        <v>Hold  obligatorisk holdundervisning</v>
      </c>
      <c r="C148" s="35">
        <f>IF(Table1[[#This Row],[Navn]]&lt;&gt;"",DATE($T$7, 1, -2) - WEEKDAY(DATE($T$7, 1, 3)) +Table1[[#This Row],[Kal uge]]* 7+Table1[[#This Row],[Uge dag]]-1,"")</f>
        <v>44102</v>
      </c>
      <c r="D148" s="30">
        <v>0.33333333333333331</v>
      </c>
      <c r="E148" s="30">
        <v>0.39583333333333331</v>
      </c>
      <c r="G148" s="16" t="s">
        <v>30</v>
      </c>
      <c r="H148" s="164"/>
      <c r="I148" s="18"/>
      <c r="J148" s="6"/>
      <c r="K148" s="6"/>
      <c r="L148" s="6"/>
      <c r="M148" s="6"/>
      <c r="N148" s="6"/>
      <c r="O148"/>
      <c r="P148" s="6">
        <v>40</v>
      </c>
      <c r="Q148" s="6"/>
      <c r="R148" s="134">
        <v>1</v>
      </c>
      <c r="V148" s="6"/>
      <c r="W148" s="6"/>
      <c r="X148" s="6"/>
    </row>
    <row r="149" spans="1:24" s="16" customFormat="1" ht="15">
      <c r="A149" s="3"/>
      <c r="B149" s="145" t="str">
        <f>"Hold " &amp; Table1[[#This Row],[Dette er for hold '# (fx 1-8 eller 1)]] &amp; " " &amp; Table1[[#This Row],[Beskrivelse]]</f>
        <v>Hold  obligatorisk holdundervisning</v>
      </c>
      <c r="C149" s="35">
        <f>C148</f>
        <v>44102</v>
      </c>
      <c r="D149" s="30">
        <v>0.40625</v>
      </c>
      <c r="E149" s="30">
        <v>0.46875</v>
      </c>
      <c r="G149" s="16" t="s">
        <v>30</v>
      </c>
      <c r="H149" s="164"/>
      <c r="I149" s="18"/>
      <c r="O149"/>
      <c r="R149" s="134"/>
    </row>
    <row r="150" spans="1:24" s="16" customFormat="1" ht="15">
      <c r="A150" s="3"/>
      <c r="B150" s="145" t="str">
        <f>"Hold " &amp; Table1[[#This Row],[Dette er for hold '# (fx 1-8 eller 1)]] &amp; " " &amp; Table1[[#This Row],[Beskrivelse]]</f>
        <v>Hold  obligatorisk holdundervisning</v>
      </c>
      <c r="C150" s="35">
        <f>C149</f>
        <v>44102</v>
      </c>
      <c r="D150" s="30">
        <v>0.48958333333333331</v>
      </c>
      <c r="E150" s="30">
        <v>0.55208333333333337</v>
      </c>
      <c r="G150" s="16" t="s">
        <v>30</v>
      </c>
      <c r="H150" s="164"/>
      <c r="I150" s="18"/>
      <c r="J150" s="6"/>
      <c r="K150" s="6"/>
      <c r="L150" s="6"/>
      <c r="M150" s="6"/>
      <c r="N150" s="6"/>
      <c r="O150"/>
      <c r="P150" s="6"/>
      <c r="Q150" s="6"/>
      <c r="R150" s="134"/>
      <c r="V150" s="6"/>
      <c r="W150" s="6"/>
      <c r="X150" s="6"/>
    </row>
    <row r="151" spans="1:24" s="16" customFormat="1" ht="15">
      <c r="A151" s="3"/>
      <c r="B151" s="145" t="str">
        <f>"Hold " &amp; Table1[[#This Row],[Dette er for hold '# (fx 1-8 eller 1)]] &amp; " " &amp; Table1[[#This Row],[Beskrivelse]]</f>
        <v xml:space="preserve">Hold  </v>
      </c>
      <c r="C151" s="81"/>
      <c r="D151" s="86"/>
      <c r="E151" s="86"/>
      <c r="F151" s="84"/>
      <c r="G151" s="84"/>
      <c r="H151" s="164" t="s">
        <v>215</v>
      </c>
      <c r="I151" s="89"/>
      <c r="J151" s="6"/>
      <c r="K151" s="6"/>
      <c r="L151" s="6"/>
      <c r="M151" s="6"/>
      <c r="N151" s="6"/>
      <c r="O151"/>
      <c r="P151" s="6"/>
      <c r="Q151" s="6"/>
      <c r="R151" s="134"/>
      <c r="V151" s="6"/>
      <c r="W151" s="6"/>
      <c r="X151" s="6"/>
    </row>
    <row r="152" spans="1:24" s="16" customFormat="1" ht="15">
      <c r="A152" s="3" t="s">
        <v>72</v>
      </c>
      <c r="B152" s="145" t="str">
        <f>"Hold " &amp; Table1[[#This Row],[Dette er for hold '# (fx 1-8 eller 1)]] &amp; " " &amp; Table1[[#This Row],[Beskrivelse]]</f>
        <v>Hold 10 obligatorisk holdundervisning - Emne:Hals 5 + Larynx 1 Hold 10</v>
      </c>
      <c r="C152" s="35">
        <f>C148+1</f>
        <v>44103</v>
      </c>
      <c r="D152" s="30">
        <v>0.33333333333333331</v>
      </c>
      <c r="E152" s="30">
        <v>0.39583333333333331</v>
      </c>
      <c r="G152" s="16" t="s">
        <v>362</v>
      </c>
      <c r="H152" s="164" t="s">
        <v>215</v>
      </c>
      <c r="I152" s="14" t="s">
        <v>111</v>
      </c>
      <c r="J152" s="6"/>
      <c r="K152" s="6"/>
      <c r="L152" s="6"/>
      <c r="M152" s="6"/>
      <c r="N152" s="6"/>
      <c r="O152"/>
      <c r="P152" s="6"/>
      <c r="Q152" s="6"/>
      <c r="R152" s="134"/>
      <c r="V152" s="6"/>
      <c r="W152" s="6"/>
      <c r="X152" s="6"/>
    </row>
    <row r="153" spans="1:24" s="16" customFormat="1" ht="15">
      <c r="A153" s="3" t="s">
        <v>72</v>
      </c>
      <c r="B153" s="145" t="str">
        <f>"Hold " &amp; Table1[[#This Row],[Dette er for hold '# (fx 1-8 eller 1)]] &amp; " " &amp; Table1[[#This Row],[Beskrivelse]]</f>
        <v>Hold 11-12 obligatorisk holdundervisning - Emne:Hals 5 + Larynx 1 Hold 11+12</v>
      </c>
      <c r="C153" s="35">
        <f>C152</f>
        <v>44103</v>
      </c>
      <c r="D153" s="30">
        <v>0.40625</v>
      </c>
      <c r="E153" s="30">
        <v>0.46875</v>
      </c>
      <c r="G153" s="16" t="s">
        <v>363</v>
      </c>
      <c r="H153" s="164" t="s">
        <v>215</v>
      </c>
      <c r="I153" s="18" t="s">
        <v>81</v>
      </c>
      <c r="J153" s="6"/>
      <c r="K153" s="6"/>
      <c r="L153" s="6"/>
      <c r="M153" s="6"/>
      <c r="N153" s="6"/>
      <c r="O153"/>
      <c r="P153" s="6"/>
      <c r="Q153" s="6"/>
      <c r="R153" s="134"/>
      <c r="V153" s="6"/>
      <c r="W153" s="6"/>
      <c r="X153" s="6"/>
    </row>
    <row r="154" spans="1:24" s="16" customFormat="1" ht="15">
      <c r="A154" s="3" t="s">
        <v>72</v>
      </c>
      <c r="B154" s="145" t="str">
        <f>"Hold " &amp; Table1[[#This Row],[Dette er for hold '# (fx 1-8 eller 1)]] &amp; " " &amp; Table1[[#This Row],[Beskrivelse]]</f>
        <v>Hold 9 obligatorisk holdundervisning - Emne:Hals 5 + Larynx 1 Hold 9</v>
      </c>
      <c r="C154" s="35">
        <f>C153</f>
        <v>44103</v>
      </c>
      <c r="D154" s="30">
        <v>0.48958333333333331</v>
      </c>
      <c r="E154" s="30">
        <v>0.55208333333333337</v>
      </c>
      <c r="F154" s="6"/>
      <c r="G154" s="16" t="s">
        <v>364</v>
      </c>
      <c r="H154" s="164" t="s">
        <v>215</v>
      </c>
      <c r="I154" s="18" t="s">
        <v>108</v>
      </c>
      <c r="J154" s="6"/>
      <c r="K154" s="6"/>
      <c r="L154" s="6"/>
      <c r="M154" s="6"/>
      <c r="N154" s="6"/>
      <c r="O154"/>
      <c r="P154" s="6"/>
      <c r="Q154" s="6"/>
      <c r="R154" s="134"/>
      <c r="V154" s="6"/>
      <c r="W154" s="6"/>
      <c r="X154" s="6"/>
    </row>
    <row r="155" spans="1:24" s="16" customFormat="1" ht="15">
      <c r="A155" s="3"/>
      <c r="B155" s="145" t="str">
        <f>"Hold " &amp; Table1[[#This Row],[Dette er for hold '# (fx 1-8 eller 1)]] &amp; " " &amp; Table1[[#This Row],[Beskrivelse]]</f>
        <v xml:space="preserve">Hold  </v>
      </c>
      <c r="C155" s="81"/>
      <c r="D155" s="86"/>
      <c r="E155" s="86"/>
      <c r="F155" s="88"/>
      <c r="G155" s="84"/>
      <c r="H155" s="164" t="s">
        <v>215</v>
      </c>
      <c r="I155" s="84"/>
      <c r="O155"/>
      <c r="R155" s="134"/>
    </row>
    <row r="156" spans="1:24" s="16" customFormat="1" ht="15">
      <c r="A156" s="3" t="s">
        <v>72</v>
      </c>
      <c r="B156" s="145" t="str">
        <f>"Hold " &amp; Table1[[#This Row],[Dette er for hold '# (fx 1-8 eller 1)]] &amp; " " &amp; Table1[[#This Row],[Beskrivelse]]</f>
        <v>Hold 10 obligatorisk holdundervisning - emne: Aud+Otoneu Hold 10</v>
      </c>
      <c r="C156" s="35">
        <f>C148+2</f>
        <v>44104</v>
      </c>
      <c r="D156" s="30">
        <v>0.33333333333333331</v>
      </c>
      <c r="E156" s="30">
        <v>0.39583333333333331</v>
      </c>
      <c r="G156" s="16" t="s">
        <v>365</v>
      </c>
      <c r="H156" s="164" t="s">
        <v>215</v>
      </c>
      <c r="I156" s="13" t="s">
        <v>111</v>
      </c>
      <c r="J156" s="6"/>
      <c r="K156" s="6"/>
      <c r="L156" s="6"/>
      <c r="M156" s="6"/>
      <c r="N156" s="6"/>
      <c r="O156"/>
      <c r="P156" s="6"/>
      <c r="Q156" s="6"/>
      <c r="R156" s="134"/>
      <c r="V156" s="6"/>
      <c r="W156" s="6"/>
      <c r="X156" s="6"/>
    </row>
    <row r="157" spans="1:24" s="16" customFormat="1" ht="15">
      <c r="A157" s="3" t="s">
        <v>72</v>
      </c>
      <c r="B157" s="145" t="str">
        <f>"Hold " &amp; Table1[[#This Row],[Dette er for hold '# (fx 1-8 eller 1)]] &amp; " " &amp; Table1[[#This Row],[Beskrivelse]]</f>
        <v>Hold 11-12 obligatorisk holdundervisning - emne: Aud+Otoneu Hold 11+12</v>
      </c>
      <c r="C157" s="35">
        <f>C156</f>
        <v>44104</v>
      </c>
      <c r="D157" s="30">
        <v>0.40625</v>
      </c>
      <c r="E157" s="30">
        <v>0.46875</v>
      </c>
      <c r="G157" s="16" t="s">
        <v>366</v>
      </c>
      <c r="H157" s="164" t="s">
        <v>215</v>
      </c>
      <c r="I157" s="13" t="s">
        <v>81</v>
      </c>
      <c r="J157" s="6"/>
      <c r="K157" s="6"/>
      <c r="L157" s="6"/>
      <c r="M157" s="6"/>
      <c r="N157" s="6"/>
      <c r="O157"/>
      <c r="P157" s="6"/>
      <c r="Q157" s="6"/>
      <c r="R157" s="134"/>
      <c r="V157" s="6"/>
      <c r="W157" s="6"/>
      <c r="X157" s="6"/>
    </row>
    <row r="158" spans="1:24" s="16" customFormat="1" ht="15">
      <c r="A158" s="3" t="s">
        <v>72</v>
      </c>
      <c r="B158" s="145" t="str">
        <f>"Hold " &amp; Table1[[#This Row],[Dette er for hold '# (fx 1-8 eller 1)]] &amp; " " &amp; Table1[[#This Row],[Beskrivelse]]</f>
        <v>Hold 9 obligatorisk holdundervisning - emne: Aud+Otoneu Hold 9</v>
      </c>
      <c r="C158" s="35">
        <f>C156</f>
        <v>44104</v>
      </c>
      <c r="D158" s="30">
        <v>0.48958333333333331</v>
      </c>
      <c r="E158" s="30">
        <v>0.55208333333333337</v>
      </c>
      <c r="G158" s="16" t="s">
        <v>367</v>
      </c>
      <c r="H158" s="164" t="s">
        <v>215</v>
      </c>
      <c r="I158" s="13" t="s">
        <v>108</v>
      </c>
      <c r="J158" s="6"/>
      <c r="K158" s="6"/>
      <c r="L158" s="6"/>
      <c r="M158" s="6"/>
      <c r="N158" s="6"/>
      <c r="O158"/>
      <c r="P158" s="6"/>
      <c r="Q158" s="6"/>
      <c r="R158" s="134"/>
      <c r="V158" s="6"/>
      <c r="W158" s="6"/>
      <c r="X158" s="6"/>
    </row>
    <row r="159" spans="1:24" s="16" customFormat="1" ht="15">
      <c r="A159" s="3"/>
      <c r="B159" s="145" t="str">
        <f>"Hold " &amp; Table1[[#This Row],[Dette er for hold '# (fx 1-8 eller 1)]] &amp; " " &amp; Table1[[#This Row],[Beskrivelse]]</f>
        <v xml:space="preserve">Hold  </v>
      </c>
      <c r="C159" s="80"/>
      <c r="D159" s="86"/>
      <c r="E159" s="86"/>
      <c r="F159" s="84"/>
      <c r="G159" s="84"/>
      <c r="H159" s="164" t="s">
        <v>215</v>
      </c>
      <c r="I159" s="84"/>
      <c r="J159" s="6"/>
      <c r="K159" s="6"/>
      <c r="L159" s="6"/>
      <c r="M159" s="6"/>
      <c r="N159" s="6"/>
      <c r="O159"/>
      <c r="P159" s="6"/>
      <c r="Q159" s="6"/>
      <c r="R159" s="134"/>
      <c r="V159" s="6"/>
      <c r="W159" s="6"/>
      <c r="X159" s="6"/>
    </row>
    <row r="160" spans="1:24" s="16" customFormat="1" ht="15">
      <c r="A160" s="3"/>
      <c r="B160" s="145" t="str">
        <f>"Hold " &amp; Table1[[#This Row],[Dette er for hold '# (fx 1-8 eller 1)]] &amp; " " &amp; Table1[[#This Row],[Beskrivelse]]</f>
        <v>Hold  obligatorisk holdundervisning</v>
      </c>
      <c r="C160" s="35">
        <f>C148+3</f>
        <v>44105</v>
      </c>
      <c r="D160" s="30">
        <v>0.33333333333333331</v>
      </c>
      <c r="E160" s="30">
        <v>0.39583333333333331</v>
      </c>
      <c r="F160" s="66"/>
      <c r="G160" s="16" t="s">
        <v>30</v>
      </c>
      <c r="H160" s="164"/>
      <c r="I160" s="18"/>
      <c r="J160" s="6"/>
      <c r="K160" s="6"/>
      <c r="L160" s="6"/>
      <c r="M160" s="6"/>
      <c r="N160" s="6"/>
      <c r="O160"/>
      <c r="P160" s="6"/>
      <c r="Q160" s="6"/>
      <c r="R160" s="134"/>
      <c r="V160" s="6"/>
      <c r="W160" s="6"/>
      <c r="X160" s="6"/>
    </row>
    <row r="161" spans="1:24" s="16" customFormat="1" ht="15">
      <c r="A161" s="3"/>
      <c r="B161" s="145" t="str">
        <f>"Hold " &amp; Table1[[#This Row],[Dette er for hold '# (fx 1-8 eller 1)]] &amp; " " &amp; Table1[[#This Row],[Beskrivelse]]</f>
        <v>Hold  obligatorisk holdundervisning</v>
      </c>
      <c r="C161" s="35">
        <f>C160</f>
        <v>44105</v>
      </c>
      <c r="D161" s="30">
        <v>0.40625</v>
      </c>
      <c r="E161" s="30">
        <v>0.46875</v>
      </c>
      <c r="F161" s="66"/>
      <c r="G161" s="16" t="s">
        <v>30</v>
      </c>
      <c r="H161" s="164"/>
      <c r="I161" s="18"/>
      <c r="O161"/>
      <c r="R161" s="134"/>
    </row>
    <row r="162" spans="1:24" s="16" customFormat="1" ht="15">
      <c r="A162" s="3"/>
      <c r="B162" s="145" t="str">
        <f>"Hold " &amp; Table1[[#This Row],[Dette er for hold '# (fx 1-8 eller 1)]] &amp; " " &amp; Table1[[#This Row],[Beskrivelse]]</f>
        <v>Hold  obligatorisk holdundervisning</v>
      </c>
      <c r="C162" s="35">
        <f>C161</f>
        <v>44105</v>
      </c>
      <c r="D162" s="30">
        <v>0.48958333333333331</v>
      </c>
      <c r="E162" s="30">
        <v>0.55208333333333337</v>
      </c>
      <c r="F162" s="66"/>
      <c r="G162" s="16" t="s">
        <v>30</v>
      </c>
      <c r="H162" s="164"/>
      <c r="I162" s="18"/>
      <c r="O162"/>
      <c r="R162" s="134"/>
    </row>
    <row r="163" spans="1:24" s="16" customFormat="1" ht="15">
      <c r="A163" s="3"/>
      <c r="B163" s="145" t="str">
        <f>"Hold " &amp; Table1[[#This Row],[Dette er for hold '# (fx 1-8 eller 1)]] &amp; " " &amp; Table1[[#This Row],[Beskrivelse]]</f>
        <v xml:space="preserve">Hold  </v>
      </c>
      <c r="C163" s="81"/>
      <c r="D163" s="82"/>
      <c r="E163" s="82"/>
      <c r="F163" s="83"/>
      <c r="G163" s="84"/>
      <c r="H163" s="164" t="s">
        <v>215</v>
      </c>
      <c r="I163" s="172"/>
      <c r="J163" s="6"/>
      <c r="K163" s="6"/>
      <c r="L163" s="6"/>
      <c r="M163" s="6"/>
      <c r="N163" s="6"/>
      <c r="O163"/>
      <c r="P163" s="6"/>
      <c r="Q163" s="6"/>
      <c r="R163" s="134"/>
      <c r="V163" s="6"/>
      <c r="W163" s="6"/>
      <c r="X163" s="6"/>
    </row>
    <row r="164" spans="1:24" s="16" customFormat="1" ht="15">
      <c r="A164" s="3" t="s">
        <v>72</v>
      </c>
      <c r="B164" s="145" t="str">
        <f>"Hold " &amp; Table1[[#This Row],[Dette er for hold '# (fx 1-8 eller 1)]] &amp; " " &amp; Table1[[#This Row],[Beskrivelse]]</f>
        <v>Hold 9-10 obligatorisk holdundervisning - emne: Hals 6 og Larynx 2 Hold 9+10</v>
      </c>
      <c r="C164" s="32">
        <f>C148+4</f>
        <v>44106</v>
      </c>
      <c r="D164" s="30">
        <v>0.33333333333333331</v>
      </c>
      <c r="E164" s="30">
        <v>0.39583333333333331</v>
      </c>
      <c r="F164" s="6"/>
      <c r="G164" s="16" t="s">
        <v>368</v>
      </c>
      <c r="H164" s="164" t="s">
        <v>215</v>
      </c>
      <c r="I164" s="13" t="s">
        <v>80</v>
      </c>
      <c r="J164" s="6"/>
      <c r="K164" s="6"/>
      <c r="L164" s="6"/>
      <c r="M164" s="6"/>
      <c r="N164" s="6"/>
      <c r="O164"/>
      <c r="P164" s="6"/>
      <c r="Q164" s="6"/>
      <c r="R164" s="134"/>
      <c r="V164" s="6"/>
      <c r="W164" s="6"/>
      <c r="X164" s="6"/>
    </row>
    <row r="165" spans="1:24" s="16" customFormat="1" ht="15">
      <c r="A165" s="3" t="s">
        <v>72</v>
      </c>
      <c r="B165" s="145" t="str">
        <f>"Hold " &amp; Table1[[#This Row],[Dette er for hold '# (fx 1-8 eller 1)]] &amp; " " &amp; Table1[[#This Row],[Beskrivelse]]</f>
        <v>Hold 11-12 obligatorisk holdundervisning - emne: Hals 6 og Larynx 2 Hold 11+12</v>
      </c>
      <c r="C165" s="35">
        <f>C164</f>
        <v>44106</v>
      </c>
      <c r="D165" s="30">
        <v>0.39583333333333331</v>
      </c>
      <c r="E165" s="30">
        <v>0.45833333333333331</v>
      </c>
      <c r="G165" s="16" t="s">
        <v>369</v>
      </c>
      <c r="H165" s="164" t="s">
        <v>215</v>
      </c>
      <c r="I165" s="13" t="s">
        <v>81</v>
      </c>
      <c r="J165" s="6"/>
      <c r="K165" s="6"/>
      <c r="L165" s="6"/>
      <c r="M165" s="6"/>
      <c r="N165" s="154" t="s">
        <v>106</v>
      </c>
      <c r="O165"/>
      <c r="P165" s="6"/>
      <c r="Q165" s="6"/>
      <c r="R165" s="134"/>
      <c r="V165" s="6"/>
      <c r="W165" s="6"/>
      <c r="X165" s="6"/>
    </row>
    <row r="166" spans="1:24" s="16" customFormat="1" ht="15">
      <c r="A166" s="3"/>
      <c r="B166" s="145" t="str">
        <f>"Hold " &amp; Table1[[#This Row],[Dette er for hold '# (fx 1-8 eller 1)]] &amp; " " &amp; Table1[[#This Row],[Beskrivelse]]</f>
        <v xml:space="preserve">Hold  </v>
      </c>
      <c r="C166" s="35">
        <f>C165</f>
        <v>44106</v>
      </c>
      <c r="D166" s="30">
        <v>0.48958333333333331</v>
      </c>
      <c r="E166" s="30">
        <v>0.55208333333333337</v>
      </c>
      <c r="G166" s="134"/>
      <c r="H166" s="164"/>
      <c r="I166" s="18"/>
      <c r="J166" s="6"/>
      <c r="K166" s="6"/>
      <c r="L166" s="6"/>
      <c r="M166" s="6"/>
      <c r="N166" s="154" t="s">
        <v>106</v>
      </c>
      <c r="O166"/>
      <c r="P166" s="6"/>
      <c r="Q166" s="6"/>
      <c r="R166" s="134"/>
      <c r="V166" s="6"/>
      <c r="W166" s="6"/>
      <c r="X166" s="6"/>
    </row>
    <row r="167" spans="1:24" s="16" customFormat="1" ht="15">
      <c r="A167" s="3"/>
      <c r="B167" s="145" t="str">
        <f>"Hold " &amp; Table1[[#This Row],[Dette er for hold '# (fx 1-8 eller 1)]] &amp; " " &amp; Table1[[#This Row],[Beskrivelse]]</f>
        <v xml:space="preserve">Hold  </v>
      </c>
      <c r="C167" s="55"/>
      <c r="D167" s="79"/>
      <c r="E167" s="79"/>
      <c r="F167" s="56"/>
      <c r="G167" s="56"/>
      <c r="H167" s="164" t="s">
        <v>215</v>
      </c>
      <c r="I167" s="59"/>
      <c r="J167" s="58"/>
      <c r="K167" s="58"/>
      <c r="L167" s="58"/>
      <c r="M167" s="58"/>
      <c r="N167" s="58"/>
      <c r="O167"/>
      <c r="P167" s="58"/>
      <c r="Q167" s="58"/>
      <c r="R167" s="134"/>
      <c r="V167" s="6"/>
      <c r="W167" s="58"/>
      <c r="X167" s="58"/>
    </row>
    <row r="168" spans="1:24" s="16" customFormat="1" ht="15">
      <c r="A168" s="3" t="s">
        <v>72</v>
      </c>
      <c r="B168" s="145" t="str">
        <f>"Hold " &amp; Table1[[#This Row],[Dette er for hold '# (fx 1-8 eller 1)]] &amp; " " &amp; Table1[[#This Row],[Beskrivelse]]</f>
        <v>Hold 11 obligatorisk holdundervisning - emne: Øre 3+4 Hold 11</v>
      </c>
      <c r="C168" s="35">
        <f>IF(Table1[[#This Row],[Navn]]&lt;&gt;"",DATE($T$7, 1, -2) - WEEKDAY(DATE($T$7, 1, 3)) +Table1[[#This Row],[Kal uge]]* 7+Table1[[#This Row],[Uge dag]]-1,"")</f>
        <v>44109</v>
      </c>
      <c r="D168" s="30">
        <v>0.33333333333333331</v>
      </c>
      <c r="E168" s="30">
        <v>0.39583333333333331</v>
      </c>
      <c r="G168" s="16" t="s">
        <v>352</v>
      </c>
      <c r="H168" s="164" t="s">
        <v>215</v>
      </c>
      <c r="I168" s="18" t="s">
        <v>109</v>
      </c>
      <c r="J168" s="6"/>
      <c r="K168" s="6"/>
      <c r="L168" s="6"/>
      <c r="M168" s="6"/>
      <c r="N168" s="6"/>
      <c r="O168"/>
      <c r="P168" s="6">
        <v>41</v>
      </c>
      <c r="Q168" s="6"/>
      <c r="R168" s="134">
        <v>1</v>
      </c>
      <c r="V168" s="6"/>
      <c r="W168" s="6"/>
      <c r="X168" s="6"/>
    </row>
    <row r="169" spans="1:24" s="16" customFormat="1" ht="15">
      <c r="A169" s="3" t="s">
        <v>72</v>
      </c>
      <c r="B169" s="145" t="str">
        <f>"Hold " &amp; Table1[[#This Row],[Dette er for hold '# (fx 1-8 eller 1)]] &amp; " " &amp; Table1[[#This Row],[Beskrivelse]]</f>
        <v>Hold 9-10 obligatorisk holdundervisning - emne: Øre 3+4 Hold 9+10</v>
      </c>
      <c r="C169" s="35">
        <f>C168</f>
        <v>44109</v>
      </c>
      <c r="D169" s="30">
        <v>0.40625</v>
      </c>
      <c r="E169" s="30">
        <v>0.46875</v>
      </c>
      <c r="G169" s="16" t="s">
        <v>353</v>
      </c>
      <c r="H169" s="164" t="s">
        <v>215</v>
      </c>
      <c r="I169" s="18" t="s">
        <v>80</v>
      </c>
      <c r="O169"/>
      <c r="R169" s="134"/>
    </row>
    <row r="170" spans="1:24" s="16" customFormat="1" ht="15">
      <c r="A170" s="3" t="s">
        <v>72</v>
      </c>
      <c r="B170" s="145" t="str">
        <f>"Hold " &amp; Table1[[#This Row],[Dette er for hold '# (fx 1-8 eller 1)]] &amp; " " &amp; Table1[[#This Row],[Beskrivelse]]</f>
        <v>Hold 12 obligatorisk holdundervisning - emne: Øre 3+4 Hold 12</v>
      </c>
      <c r="C170" s="35">
        <f>C169</f>
        <v>44109</v>
      </c>
      <c r="D170" s="30">
        <v>0.48958333333333331</v>
      </c>
      <c r="E170" s="30">
        <v>0.55208333333333337</v>
      </c>
      <c r="G170" s="16" t="s">
        <v>354</v>
      </c>
      <c r="H170" s="164" t="s">
        <v>215</v>
      </c>
      <c r="I170" s="18" t="s">
        <v>110</v>
      </c>
      <c r="J170" s="6"/>
      <c r="K170" s="6"/>
      <c r="L170" s="6"/>
      <c r="M170" s="6"/>
      <c r="N170" s="6"/>
      <c r="O170"/>
      <c r="P170" s="6"/>
      <c r="Q170" s="6"/>
      <c r="R170" s="134"/>
      <c r="V170" s="6"/>
      <c r="W170" s="6"/>
      <c r="X170" s="6"/>
    </row>
    <row r="171" spans="1:24" s="16" customFormat="1" ht="15">
      <c r="A171" s="3"/>
      <c r="B171" s="145" t="str">
        <f>"Hold " &amp; Table1[[#This Row],[Dette er for hold '# (fx 1-8 eller 1)]] &amp; " " &amp; Table1[[#This Row],[Beskrivelse]]</f>
        <v xml:space="preserve">Hold  </v>
      </c>
      <c r="C171" s="81"/>
      <c r="D171" s="86"/>
      <c r="E171" s="86"/>
      <c r="F171" s="84"/>
      <c r="G171" s="84"/>
      <c r="H171" s="164" t="s">
        <v>215</v>
      </c>
      <c r="I171" s="13"/>
      <c r="J171" s="6"/>
      <c r="K171" s="6"/>
      <c r="L171" s="6"/>
      <c r="M171" s="6"/>
      <c r="N171" s="6"/>
      <c r="O171"/>
      <c r="P171" s="6"/>
      <c r="Q171" s="6"/>
      <c r="R171" s="134"/>
      <c r="V171" s="6"/>
      <c r="W171" s="6"/>
      <c r="X171" s="6"/>
    </row>
    <row r="172" spans="1:24" s="16" customFormat="1" ht="15">
      <c r="A172" s="3" t="s">
        <v>72</v>
      </c>
      <c r="B172" s="145" t="str">
        <f>"Hold " &amp; Table1[[#This Row],[Dette er for hold '# (fx 1-8 eller 1)]] &amp; " " &amp; Table1[[#This Row],[Beskrivelse]]</f>
        <v>Hold 12 obligatorisk holdundervisning - emne: Øre 1+2 Hold 12</v>
      </c>
      <c r="C172" s="35">
        <f>C168+1</f>
        <v>44110</v>
      </c>
      <c r="D172" s="30">
        <v>0.33333333333333331</v>
      </c>
      <c r="E172" s="30">
        <v>0.39583333333333331</v>
      </c>
      <c r="G172" s="16" t="s">
        <v>355</v>
      </c>
      <c r="H172" s="164" t="s">
        <v>215</v>
      </c>
      <c r="I172" s="13" t="s">
        <v>110</v>
      </c>
      <c r="J172" s="6"/>
      <c r="K172" s="6"/>
      <c r="L172" s="6"/>
      <c r="M172" s="6"/>
      <c r="N172" s="6"/>
      <c r="O172"/>
      <c r="P172" s="6"/>
      <c r="Q172" s="6"/>
      <c r="R172" s="134"/>
      <c r="V172" s="6"/>
      <c r="W172" s="6"/>
      <c r="X172" s="6"/>
    </row>
    <row r="173" spans="1:24" s="16" customFormat="1" ht="15">
      <c r="A173" s="3" t="s">
        <v>72</v>
      </c>
      <c r="B173" s="145" t="str">
        <f>"Hold " &amp; Table1[[#This Row],[Dette er for hold '# (fx 1-8 eller 1)]] &amp; " " &amp; Table1[[#This Row],[Beskrivelse]]</f>
        <v>Hold 9-10 obligatorisk holdundervisning - emne: Øre 1+2 Hold 9+10</v>
      </c>
      <c r="C173" s="35">
        <f>C172</f>
        <v>44110</v>
      </c>
      <c r="D173" s="30">
        <v>0.40625</v>
      </c>
      <c r="E173" s="30">
        <v>0.46875</v>
      </c>
      <c r="G173" s="16" t="s">
        <v>356</v>
      </c>
      <c r="H173" s="164" t="s">
        <v>215</v>
      </c>
      <c r="I173" s="18" t="s">
        <v>80</v>
      </c>
      <c r="J173" s="6"/>
      <c r="K173" s="6"/>
      <c r="L173" s="6"/>
      <c r="M173" s="6"/>
      <c r="N173" s="6"/>
      <c r="O173"/>
      <c r="P173" s="6"/>
      <c r="Q173" s="6"/>
      <c r="R173" s="134"/>
      <c r="V173" s="6"/>
      <c r="W173" s="6"/>
      <c r="X173" s="6"/>
    </row>
    <row r="174" spans="1:24" s="16" customFormat="1" ht="15">
      <c r="A174" s="3" t="s">
        <v>72</v>
      </c>
      <c r="B174" s="145" t="str">
        <f>"Hold " &amp; Table1[[#This Row],[Dette er for hold '# (fx 1-8 eller 1)]] &amp; " " &amp; Table1[[#This Row],[Beskrivelse]]</f>
        <v>Hold 11 obligatorisk holdundervisning - emne: Øre 1+2 Hold 11</v>
      </c>
      <c r="C174" s="35">
        <f>C173</f>
        <v>44110</v>
      </c>
      <c r="D174" s="30">
        <v>0.48958333333333331</v>
      </c>
      <c r="E174" s="30">
        <v>0.55208333333333337</v>
      </c>
      <c r="F174" s="6"/>
      <c r="G174" s="16" t="s">
        <v>357</v>
      </c>
      <c r="H174" s="164" t="s">
        <v>215</v>
      </c>
      <c r="I174" s="18" t="s">
        <v>109</v>
      </c>
      <c r="J174" s="6"/>
      <c r="K174" s="6"/>
      <c r="L174" s="6"/>
      <c r="M174" s="6"/>
      <c r="N174" s="6"/>
      <c r="O174"/>
      <c r="P174" s="6"/>
      <c r="Q174" s="6"/>
      <c r="R174" s="134"/>
      <c r="V174" s="6"/>
      <c r="W174" s="6"/>
      <c r="X174" s="6"/>
    </row>
    <row r="175" spans="1:24" s="16" customFormat="1" ht="15">
      <c r="A175" s="3"/>
      <c r="B175" s="145" t="str">
        <f>"Hold " &amp; Table1[[#This Row],[Dette er for hold '# (fx 1-8 eller 1)]] &amp; " " &amp; Table1[[#This Row],[Beskrivelse]]</f>
        <v xml:space="preserve">Hold  </v>
      </c>
      <c r="C175" s="81"/>
      <c r="D175" s="86"/>
      <c r="E175" s="86"/>
      <c r="F175" s="88"/>
      <c r="G175" s="84"/>
      <c r="H175" s="164" t="s">
        <v>215</v>
      </c>
      <c r="I175" s="13"/>
      <c r="O175"/>
      <c r="R175" s="134"/>
    </row>
    <row r="176" spans="1:24" s="16" customFormat="1" ht="15">
      <c r="A176" s="3"/>
      <c r="B176" s="145" t="str">
        <f>"Hold " &amp; Table1[[#This Row],[Dette er for hold '# (fx 1-8 eller 1)]] &amp; " " &amp; Table1[[#This Row],[Beskrivelse]]</f>
        <v>Hold  obligatorisk holdundervisning - emne: Hals 1+2</v>
      </c>
      <c r="C176" s="35">
        <f>C168+2</f>
        <v>44111</v>
      </c>
      <c r="D176" s="30">
        <v>0.33333333333333331</v>
      </c>
      <c r="E176" s="30">
        <v>0.39583333333333331</v>
      </c>
      <c r="G176" s="16" t="s">
        <v>214</v>
      </c>
      <c r="H176" s="164" t="s">
        <v>215</v>
      </c>
      <c r="I176" s="13"/>
      <c r="J176" s="6"/>
      <c r="K176" s="6"/>
      <c r="L176" s="6"/>
      <c r="M176" s="6"/>
      <c r="N176" s="6"/>
      <c r="O176"/>
      <c r="P176" s="6"/>
      <c r="Q176" s="6"/>
      <c r="R176" s="134"/>
      <c r="V176" s="6"/>
      <c r="W176" s="6"/>
      <c r="X176" s="6"/>
    </row>
    <row r="177" spans="1:24" s="16" customFormat="1" ht="15">
      <c r="A177" s="3" t="s">
        <v>72</v>
      </c>
      <c r="B177" s="145" t="str">
        <f>"Hold " &amp; Table1[[#This Row],[Dette er for hold '# (fx 1-8 eller 1)]] &amp; " " &amp; Table1[[#This Row],[Beskrivelse]]</f>
        <v>Hold 9-10 obligatorisk holdundervisning - emne: Hals 1+2 Hold 9+10</v>
      </c>
      <c r="C177" s="35">
        <f>C176</f>
        <v>44111</v>
      </c>
      <c r="D177" s="30">
        <v>0.40625</v>
      </c>
      <c r="E177" s="30">
        <v>0.46875</v>
      </c>
      <c r="G177" s="16" t="s">
        <v>358</v>
      </c>
      <c r="H177" s="164" t="s">
        <v>215</v>
      </c>
      <c r="I177" s="13" t="s">
        <v>80</v>
      </c>
      <c r="J177" s="6"/>
      <c r="K177" s="6"/>
      <c r="L177" s="6"/>
      <c r="M177" s="6"/>
      <c r="N177" s="6"/>
      <c r="O177"/>
      <c r="P177" s="6"/>
      <c r="Q177" s="6"/>
      <c r="R177" s="134"/>
      <c r="V177" s="6"/>
      <c r="W177" s="6"/>
      <c r="X177" s="6"/>
    </row>
    <row r="178" spans="1:24" s="16" customFormat="1" ht="15">
      <c r="A178" s="3" t="s">
        <v>72</v>
      </c>
      <c r="B178" s="145" t="str">
        <f>"Hold " &amp; Table1[[#This Row],[Dette er for hold '# (fx 1-8 eller 1)]] &amp; " " &amp; Table1[[#This Row],[Beskrivelse]]</f>
        <v>Hold 11-12 obligatorisk holdundervisning - emne: Hals 1+2 Hold 11+12</v>
      </c>
      <c r="C178" s="35">
        <f>C177</f>
        <v>44111</v>
      </c>
      <c r="D178" s="30">
        <v>0.48958333333333331</v>
      </c>
      <c r="E178" s="30">
        <v>0.55208333333333337</v>
      </c>
      <c r="G178" s="16" t="s">
        <v>257</v>
      </c>
      <c r="H178" s="164" t="s">
        <v>215</v>
      </c>
      <c r="I178" s="13" t="s">
        <v>81</v>
      </c>
      <c r="J178" s="6"/>
      <c r="K178" s="6"/>
      <c r="L178" s="6"/>
      <c r="M178" s="6"/>
      <c r="N178" s="6"/>
      <c r="O178"/>
      <c r="P178" s="6"/>
      <c r="Q178" s="6"/>
      <c r="R178" s="134"/>
      <c r="V178" s="6"/>
      <c r="W178" s="6"/>
      <c r="X178" s="6"/>
    </row>
    <row r="179" spans="1:24" s="16" customFormat="1" ht="15">
      <c r="A179" s="3"/>
      <c r="B179" s="145" t="str">
        <f>"Hold " &amp; Table1[[#This Row],[Dette er for hold '# (fx 1-8 eller 1)]] &amp; " " &amp; Table1[[#This Row],[Beskrivelse]]</f>
        <v xml:space="preserve">Hold  </v>
      </c>
      <c r="C179" s="80"/>
      <c r="D179" s="86"/>
      <c r="E179" s="86"/>
      <c r="F179" s="84"/>
      <c r="G179" s="84"/>
      <c r="H179" s="164" t="s">
        <v>215</v>
      </c>
      <c r="I179" s="18"/>
      <c r="J179" s="6"/>
      <c r="K179" s="6"/>
      <c r="L179" s="6"/>
      <c r="M179" s="6"/>
      <c r="N179" s="6"/>
      <c r="O179"/>
      <c r="P179" s="6"/>
      <c r="Q179" s="6"/>
      <c r="R179" s="134"/>
      <c r="V179" s="6"/>
      <c r="W179" s="6"/>
      <c r="X179" s="6"/>
    </row>
    <row r="180" spans="1:24" s="16" customFormat="1" ht="15">
      <c r="A180" s="3" t="s">
        <v>72</v>
      </c>
      <c r="B180" s="145" t="str">
        <f>"Hold " &amp; Table1[[#This Row],[Dette er for hold '# (fx 1-8 eller 1)]] &amp; " " &amp; Table1[[#This Row],[Beskrivelse]]</f>
        <v>Hold 11 obligatorisk holdundervisning - Emne: Hals 3+4 Hold 11</v>
      </c>
      <c r="C180" s="35">
        <f>C168+3</f>
        <v>44112</v>
      </c>
      <c r="D180" s="30">
        <v>0.33333333333333331</v>
      </c>
      <c r="E180" s="30">
        <v>0.39583333333333331</v>
      </c>
      <c r="F180" s="66"/>
      <c r="G180" s="16" t="s">
        <v>359</v>
      </c>
      <c r="H180" s="164" t="s">
        <v>215</v>
      </c>
      <c r="I180" s="18" t="s">
        <v>109</v>
      </c>
      <c r="J180" s="6"/>
      <c r="K180" s="6"/>
      <c r="L180" s="6"/>
      <c r="M180" s="6"/>
      <c r="N180" s="6"/>
      <c r="O180"/>
      <c r="P180" s="6"/>
      <c r="Q180" s="6"/>
      <c r="R180" s="134"/>
      <c r="V180" s="6"/>
      <c r="W180" s="6"/>
      <c r="X180" s="6"/>
    </row>
    <row r="181" spans="1:24" s="16" customFormat="1" ht="15">
      <c r="A181" s="3" t="s">
        <v>72</v>
      </c>
      <c r="B181" s="145" t="str">
        <f>"Hold " &amp; Table1[[#This Row],[Dette er for hold '# (fx 1-8 eller 1)]] &amp; " " &amp; Table1[[#This Row],[Beskrivelse]]</f>
        <v>Hold 9-10 obligatorisk holdundervisning - Emne: Hals 3+4 Hold 9+10</v>
      </c>
      <c r="C181" s="35">
        <f>C180</f>
        <v>44112</v>
      </c>
      <c r="D181" s="30">
        <v>0.40625</v>
      </c>
      <c r="E181" s="30">
        <v>0.46875</v>
      </c>
      <c r="F181" s="66"/>
      <c r="G181" s="16" t="s">
        <v>360</v>
      </c>
      <c r="H181" s="164" t="s">
        <v>215</v>
      </c>
      <c r="I181" s="18" t="s">
        <v>80</v>
      </c>
      <c r="O181"/>
      <c r="R181" s="134"/>
    </row>
    <row r="182" spans="1:24" s="16" customFormat="1" ht="15">
      <c r="A182" s="3" t="s">
        <v>72</v>
      </c>
      <c r="B182" s="145" t="str">
        <f>"Hold " &amp; Table1[[#This Row],[Dette er for hold '# (fx 1-8 eller 1)]] &amp; " " &amp; Table1[[#This Row],[Beskrivelse]]</f>
        <v>Hold 12 obligatorisk holdundervisning - Emne: Hals 3+4 Hold 12</v>
      </c>
      <c r="C182" s="35">
        <f>C181</f>
        <v>44112</v>
      </c>
      <c r="D182" s="30">
        <v>0.48958333333333331</v>
      </c>
      <c r="E182" s="30">
        <v>0.55208333333333337</v>
      </c>
      <c r="F182" s="66"/>
      <c r="G182" s="16" t="s">
        <v>361</v>
      </c>
      <c r="H182" s="164" t="s">
        <v>215</v>
      </c>
      <c r="I182" s="18" t="s">
        <v>110</v>
      </c>
      <c r="O182"/>
      <c r="R182" s="134"/>
    </row>
    <row r="183" spans="1:24" s="16" customFormat="1" ht="15">
      <c r="A183" s="3"/>
      <c r="B183" s="145" t="str">
        <f>"Hold " &amp; Table1[[#This Row],[Dette er for hold '# (fx 1-8 eller 1)]] &amp; " " &amp; Table1[[#This Row],[Beskrivelse]]</f>
        <v xml:space="preserve">Hold  </v>
      </c>
      <c r="C183" s="81"/>
      <c r="D183" s="82"/>
      <c r="E183" s="82"/>
      <c r="F183" s="83"/>
      <c r="G183" s="84"/>
      <c r="H183" s="164" t="s">
        <v>215</v>
      </c>
      <c r="I183" s="18"/>
      <c r="O183"/>
      <c r="R183" s="134"/>
    </row>
    <row r="184" spans="1:24" s="16" customFormat="1" ht="15">
      <c r="A184" s="3"/>
      <c r="B184" s="145" t="str">
        <f>"Hold " &amp; Table1[[#This Row],[Dette er for hold '# (fx 1-8 eller 1)]] &amp; " " &amp; Table1[[#This Row],[Beskrivelse]]</f>
        <v xml:space="preserve">Hold  </v>
      </c>
      <c r="C184" s="32"/>
      <c r="D184" s="30"/>
      <c r="E184" s="30"/>
      <c r="F184" s="6"/>
      <c r="H184" s="164"/>
      <c r="I184" s="18"/>
      <c r="O184"/>
      <c r="R184" s="134"/>
    </row>
    <row r="185" spans="1:24" s="16" customFormat="1" ht="15">
      <c r="A185" s="3"/>
      <c r="B185" s="145" t="str">
        <f>"Hold " &amp; Table1[[#This Row],[Dette er for hold '# (fx 1-8 eller 1)]] &amp; " " &amp; Table1[[#This Row],[Beskrivelse]]</f>
        <v xml:space="preserve">Hold  </v>
      </c>
      <c r="C185" s="35"/>
      <c r="D185" s="30"/>
      <c r="E185" s="30"/>
      <c r="H185" s="164"/>
      <c r="I185" s="18"/>
      <c r="O185"/>
      <c r="R185" s="134"/>
    </row>
    <row r="186" spans="1:24" s="16" customFormat="1" ht="15">
      <c r="A186" s="3"/>
      <c r="B186" s="145" t="str">
        <f>"Hold " &amp; Table1[[#This Row],[Dette er for hold '# (fx 1-8 eller 1)]] &amp; " " &amp; Table1[[#This Row],[Beskrivelse]]</f>
        <v xml:space="preserve">Hold  </v>
      </c>
      <c r="C186" s="35"/>
      <c r="D186" s="30"/>
      <c r="E186" s="30"/>
      <c r="H186" s="164"/>
      <c r="I186" s="18"/>
      <c r="O186"/>
      <c r="R186" s="134"/>
    </row>
    <row r="187" spans="1:24" s="16" customFormat="1" ht="15">
      <c r="A187" s="3"/>
      <c r="B187" s="145" t="str">
        <f>"Hold " &amp; Table1[[#This Row],[Dette er for hold '# (fx 1-8 eller 1)]] &amp; " " &amp; Table1[[#This Row],[Beskrivelse]]</f>
        <v xml:space="preserve">Hold  </v>
      </c>
      <c r="C187" s="77"/>
      <c r="D187" s="78"/>
      <c r="E187" s="54"/>
      <c r="F187" s="56"/>
      <c r="G187" s="56"/>
      <c r="H187" s="164"/>
      <c r="I187" s="59"/>
      <c r="J187" s="56"/>
      <c r="K187" s="56"/>
      <c r="L187" s="56"/>
      <c r="N187" s="56"/>
      <c r="O187"/>
      <c r="P187" s="56"/>
      <c r="Q187" s="56"/>
      <c r="R187" s="134"/>
    </row>
    <row r="188" spans="1:24" s="16" customFormat="1" ht="15">
      <c r="A188" s="3" t="s">
        <v>72</v>
      </c>
      <c r="B188" s="145" t="str">
        <f>"Hold " &amp; Table1[[#This Row],[Dette er for hold '# (fx 1-8 eller 1)]] &amp; " " &amp; Table1[[#This Row],[Beskrivelse]]</f>
        <v>Hold 12 obligatorisk holdundervisning - emne: Næse 1+2 Hold 12</v>
      </c>
      <c r="C188" s="35">
        <f>IF(Table1[[#This Row],[Navn]]&lt;&gt;"",DATE($T$7, 1, -2) - WEEKDAY(DATE($T$7, 1, 3)) +Table1[[#This Row],[Kal uge]]* 7+Table1[[#This Row],[Uge dag]]-1,"")</f>
        <v>44116</v>
      </c>
      <c r="D188" s="30">
        <v>0.33333333333333331</v>
      </c>
      <c r="E188" s="30">
        <v>0.39583333333333331</v>
      </c>
      <c r="G188" s="16" t="s">
        <v>258</v>
      </c>
      <c r="H188" s="164" t="s">
        <v>215</v>
      </c>
      <c r="I188" s="18" t="s">
        <v>110</v>
      </c>
      <c r="O188"/>
      <c r="P188" s="16">
        <v>42</v>
      </c>
      <c r="R188" s="134">
        <v>1</v>
      </c>
    </row>
    <row r="189" spans="1:24" s="16" customFormat="1" ht="15">
      <c r="A189" s="3" t="s">
        <v>72</v>
      </c>
      <c r="B189" s="145" t="str">
        <f>"Hold " &amp; Table1[[#This Row],[Dette er for hold '# (fx 1-8 eller 1)]] &amp; " " &amp; Table1[[#This Row],[Beskrivelse]]</f>
        <v>Hold 9-10 obligatorisk holdundervisning - emne: Næse 1+2 Hold 9+10</v>
      </c>
      <c r="C189" s="35">
        <f>C188</f>
        <v>44116</v>
      </c>
      <c r="D189" s="30">
        <v>0.40625</v>
      </c>
      <c r="E189" s="30">
        <v>0.46875</v>
      </c>
      <c r="G189" s="16" t="s">
        <v>259</v>
      </c>
      <c r="H189" s="164" t="s">
        <v>215</v>
      </c>
      <c r="I189" s="18" t="s">
        <v>80</v>
      </c>
      <c r="O189"/>
      <c r="R189" s="134"/>
    </row>
    <row r="190" spans="1:24" s="16" customFormat="1" ht="15">
      <c r="A190" s="3" t="s">
        <v>72</v>
      </c>
      <c r="B190" s="145" t="str">
        <f>"Hold " &amp; Table1[[#This Row],[Dette er for hold '# (fx 1-8 eller 1)]] &amp; " " &amp; Table1[[#This Row],[Beskrivelse]]</f>
        <v>Hold 11 obligatorisk holdundervisning - emne: Næse 1+2 Hold 11</v>
      </c>
      <c r="C190" s="35">
        <f>C189</f>
        <v>44116</v>
      </c>
      <c r="D190" s="30">
        <v>0.48958333333333331</v>
      </c>
      <c r="E190" s="30">
        <v>0.55208333333333337</v>
      </c>
      <c r="G190" s="16" t="s">
        <v>260</v>
      </c>
      <c r="H190" s="164" t="s">
        <v>215</v>
      </c>
      <c r="I190" s="18" t="s">
        <v>109</v>
      </c>
      <c r="O190"/>
      <c r="R190" s="134"/>
    </row>
    <row r="191" spans="1:24" s="16" customFormat="1" ht="15">
      <c r="A191" s="3"/>
      <c r="B191" s="145" t="str">
        <f>"Hold " &amp; Table1[[#This Row],[Dette er for hold '# (fx 1-8 eller 1)]] &amp; " " &amp; Table1[[#This Row],[Beskrivelse]]</f>
        <v xml:space="preserve">Hold  </v>
      </c>
      <c r="C191" s="81"/>
      <c r="D191" s="86"/>
      <c r="E191" s="86"/>
      <c r="F191" s="84"/>
      <c r="G191" s="84"/>
      <c r="H191" s="164" t="s">
        <v>215</v>
      </c>
      <c r="I191" s="13"/>
      <c r="O191"/>
      <c r="R191" s="134"/>
    </row>
    <row r="192" spans="1:24" s="16" customFormat="1" ht="15">
      <c r="A192" s="3"/>
      <c r="B192" s="145" t="str">
        <f>"Hold " &amp; Table1[[#This Row],[Dette er for hold '# (fx 1-8 eller 1)]] &amp; " " &amp; Table1[[#This Row],[Beskrivelse]]</f>
        <v>Hold  obligatorisk holdundervisning</v>
      </c>
      <c r="C192" s="35">
        <f>C188+1</f>
        <v>44117</v>
      </c>
      <c r="D192" s="30">
        <v>0.33333333333333331</v>
      </c>
      <c r="E192" s="30">
        <v>0.39583333333333331</v>
      </c>
      <c r="G192" s="16" t="s">
        <v>30</v>
      </c>
      <c r="H192" s="164"/>
      <c r="I192" s="13"/>
      <c r="O192"/>
      <c r="P192" s="84"/>
      <c r="Q192" s="84"/>
      <c r="R192" s="134"/>
    </row>
    <row r="193" spans="1:24" s="16" customFormat="1" ht="15">
      <c r="A193" s="3"/>
      <c r="B193" s="145" t="str">
        <f>"Hold " &amp; Table1[[#This Row],[Dette er for hold '# (fx 1-8 eller 1)]] &amp; " " &amp; Table1[[#This Row],[Beskrivelse]]</f>
        <v>Hold  obligatorisk holdundervisning</v>
      </c>
      <c r="C193" s="35">
        <f>C192</f>
        <v>44117</v>
      </c>
      <c r="D193" s="30">
        <v>0.40625</v>
      </c>
      <c r="E193" s="30">
        <v>0.46875</v>
      </c>
      <c r="G193" s="16" t="s">
        <v>30</v>
      </c>
      <c r="H193" s="164"/>
      <c r="I193" s="18"/>
      <c r="O193"/>
      <c r="R193" s="134"/>
    </row>
    <row r="194" spans="1:24" s="16" customFormat="1" ht="15">
      <c r="A194" s="3"/>
      <c r="B194" s="145" t="str">
        <f>"Hold " &amp; Table1[[#This Row],[Dette er for hold '# (fx 1-8 eller 1)]] &amp; " " &amp; Table1[[#This Row],[Beskrivelse]]</f>
        <v>Hold  obligatorisk holdundervisning</v>
      </c>
      <c r="C194" s="35">
        <f>C193</f>
        <v>44117</v>
      </c>
      <c r="D194" s="30">
        <v>0.48958333333333331</v>
      </c>
      <c r="E194" s="30">
        <v>0.55208333333333337</v>
      </c>
      <c r="F194" s="6"/>
      <c r="G194" s="16" t="s">
        <v>30</v>
      </c>
      <c r="H194" s="164"/>
      <c r="I194" s="18"/>
      <c r="O194"/>
      <c r="R194" s="134"/>
    </row>
    <row r="195" spans="1:24" s="16" customFormat="1" ht="15">
      <c r="A195" s="3"/>
      <c r="B195" s="145" t="str">
        <f>"Hold " &amp; Table1[[#This Row],[Dette er for hold '# (fx 1-8 eller 1)]] &amp; " " &amp; Table1[[#This Row],[Beskrivelse]]</f>
        <v xml:space="preserve">Hold  </v>
      </c>
      <c r="C195" s="81"/>
      <c r="D195" s="86"/>
      <c r="E195" s="86"/>
      <c r="F195" s="88"/>
      <c r="G195" s="84"/>
      <c r="H195" s="164"/>
      <c r="I195" s="13"/>
      <c r="O195"/>
      <c r="R195" s="134"/>
    </row>
    <row r="196" spans="1:24" s="16" customFormat="1" ht="15">
      <c r="A196" s="3"/>
      <c r="B196" s="145" t="str">
        <f>"Hold " &amp; Table1[[#This Row],[Dette er for hold '# (fx 1-8 eller 1)]] &amp; " " &amp; Table1[[#This Row],[Beskrivelse]]</f>
        <v>Hold  obligatorisk holdundervisning</v>
      </c>
      <c r="C196" s="35">
        <f>C188+2</f>
        <v>44118</v>
      </c>
      <c r="D196" s="30">
        <v>0.33333333333333331</v>
      </c>
      <c r="E196" s="30">
        <v>0.39583333333333331</v>
      </c>
      <c r="G196" s="16" t="s">
        <v>30</v>
      </c>
      <c r="H196" s="164"/>
      <c r="I196" s="13"/>
      <c r="O196"/>
      <c r="R196" s="134"/>
    </row>
    <row r="197" spans="1:24" s="16" customFormat="1" ht="15">
      <c r="A197" s="3"/>
      <c r="B197" s="145" t="str">
        <f>"Hold " &amp; Table1[[#This Row],[Dette er for hold '# (fx 1-8 eller 1)]] &amp; " " &amp; Table1[[#This Row],[Beskrivelse]]</f>
        <v>Hold  obligatorisk holdundervisning</v>
      </c>
      <c r="C197" s="35">
        <f>C196</f>
        <v>44118</v>
      </c>
      <c r="D197" s="30">
        <v>0.40625</v>
      </c>
      <c r="E197" s="30">
        <v>0.46875</v>
      </c>
      <c r="G197" s="16" t="s">
        <v>30</v>
      </c>
      <c r="H197" s="164"/>
      <c r="I197" s="13"/>
      <c r="O197"/>
      <c r="P197" s="84"/>
      <c r="Q197" s="84"/>
      <c r="R197" s="134"/>
    </row>
    <row r="198" spans="1:24" s="16" customFormat="1" ht="15">
      <c r="A198" s="3"/>
      <c r="B198" s="145" t="str">
        <f>"Hold " &amp; Table1[[#This Row],[Dette er for hold '# (fx 1-8 eller 1)]] &amp; " " &amp; Table1[[#This Row],[Beskrivelse]]</f>
        <v>Hold  obligatorisk holdundervisning</v>
      </c>
      <c r="C198" s="35">
        <f>C197</f>
        <v>44118</v>
      </c>
      <c r="D198" s="30">
        <v>0.48958333333333331</v>
      </c>
      <c r="E198" s="30">
        <v>0.55208333333333337</v>
      </c>
      <c r="G198" s="16" t="s">
        <v>30</v>
      </c>
      <c r="H198" s="164"/>
      <c r="I198" s="13"/>
      <c r="O198"/>
      <c r="R198" s="134"/>
    </row>
    <row r="199" spans="1:24" s="16" customFormat="1" ht="15">
      <c r="A199" s="3"/>
      <c r="B199" s="145" t="str">
        <f>"Hold " &amp; Table1[[#This Row],[Dette er for hold '# (fx 1-8 eller 1)]] &amp; " " &amp; Table1[[#This Row],[Beskrivelse]]</f>
        <v xml:space="preserve">Hold  </v>
      </c>
      <c r="C199" s="80"/>
      <c r="D199" s="86"/>
      <c r="E199" s="86"/>
      <c r="F199" s="84"/>
      <c r="G199" s="84"/>
      <c r="H199" s="164"/>
      <c r="I199" s="18"/>
      <c r="O199"/>
      <c r="R199" s="134"/>
    </row>
    <row r="200" spans="1:24" s="16" customFormat="1" ht="15">
      <c r="A200" s="3"/>
      <c r="B200" s="145" t="str">
        <f>"Hold " &amp; Table1[[#This Row],[Dette er for hold '# (fx 1-8 eller 1)]] &amp; " " &amp; Table1[[#This Row],[Beskrivelse]]</f>
        <v>Hold  obligatorisk holdundervisning</v>
      </c>
      <c r="C200" s="35">
        <f>C188+3</f>
        <v>44119</v>
      </c>
      <c r="D200" s="30">
        <v>0.33333333333333331</v>
      </c>
      <c r="E200" s="30">
        <v>0.39583333333333331</v>
      </c>
      <c r="F200" s="66"/>
      <c r="G200" s="16" t="s">
        <v>30</v>
      </c>
      <c r="H200" s="164"/>
      <c r="I200" s="18"/>
      <c r="O200"/>
      <c r="R200" s="134"/>
    </row>
    <row r="201" spans="1:24" s="16" customFormat="1" ht="15">
      <c r="A201" s="3"/>
      <c r="B201" s="145" t="str">
        <f>"Hold " &amp; Table1[[#This Row],[Dette er for hold '# (fx 1-8 eller 1)]] &amp; " " &amp; Table1[[#This Row],[Beskrivelse]]</f>
        <v>Hold  obligatorisk holdundervisning</v>
      </c>
      <c r="C201" s="35">
        <f>C200</f>
        <v>44119</v>
      </c>
      <c r="D201" s="30">
        <v>0.40625</v>
      </c>
      <c r="E201" s="30">
        <v>0.46875</v>
      </c>
      <c r="F201" s="66"/>
      <c r="G201" s="16" t="s">
        <v>30</v>
      </c>
      <c r="H201" s="164"/>
      <c r="I201" s="18"/>
      <c r="O201"/>
      <c r="R201" s="134"/>
    </row>
    <row r="202" spans="1:24" s="16" customFormat="1" ht="15">
      <c r="A202" s="3"/>
      <c r="B202" s="145" t="str">
        <f>"Hold " &amp; Table1[[#This Row],[Dette er for hold '# (fx 1-8 eller 1)]] &amp; " " &amp; Table1[[#This Row],[Beskrivelse]]</f>
        <v>Hold  obligatorisk holdundervisning</v>
      </c>
      <c r="C202" s="35">
        <f>C201</f>
        <v>44119</v>
      </c>
      <c r="D202" s="30">
        <v>0.48958333333333331</v>
      </c>
      <c r="E202" s="30">
        <v>0.55208333333333337</v>
      </c>
      <c r="F202" s="66"/>
      <c r="G202" s="16" t="s">
        <v>30</v>
      </c>
      <c r="H202" s="164"/>
      <c r="I202" s="18"/>
      <c r="O202"/>
      <c r="P202" s="84"/>
      <c r="Q202" s="84"/>
      <c r="R202" s="134"/>
    </row>
    <row r="203" spans="1:24" s="16" customFormat="1" ht="15">
      <c r="A203" s="3"/>
      <c r="B203" s="145" t="str">
        <f>"Hold " &amp; Table1[[#This Row],[Dette er for hold '# (fx 1-8 eller 1)]] &amp; " " &amp; Table1[[#This Row],[Beskrivelse]]</f>
        <v xml:space="preserve">Hold  </v>
      </c>
      <c r="C203" s="81"/>
      <c r="D203" s="82"/>
      <c r="E203" s="82"/>
      <c r="F203" s="83"/>
      <c r="G203" s="84"/>
      <c r="H203" s="164" t="s">
        <v>215</v>
      </c>
      <c r="I203" s="18"/>
      <c r="O203"/>
      <c r="R203" s="134"/>
    </row>
    <row r="204" spans="1:24" s="16" customFormat="1" ht="15">
      <c r="A204" s="3" t="s">
        <v>72</v>
      </c>
      <c r="B204" s="145" t="str">
        <f>"Hold " &amp; Table1[[#This Row],[Dette er for hold '# (fx 1-8 eller 1)]] &amp; " " &amp; Table1[[#This Row],[Beskrivelse]]</f>
        <v>Hold 9 obligatorisk holdundervisning - emne: Næse 3+4 Hold 9+12</v>
      </c>
      <c r="C204" s="32">
        <f>C188+4</f>
        <v>44120</v>
      </c>
      <c r="D204" s="30">
        <v>0.33333333333333331</v>
      </c>
      <c r="E204" s="30">
        <v>0.39583333333333331</v>
      </c>
      <c r="F204" s="6"/>
      <c r="G204" s="16" t="s">
        <v>261</v>
      </c>
      <c r="H204" s="164" t="s">
        <v>215</v>
      </c>
      <c r="I204" s="18" t="s">
        <v>108</v>
      </c>
      <c r="O204"/>
      <c r="R204" s="134"/>
    </row>
    <row r="205" spans="1:24" s="16" customFormat="1" ht="15">
      <c r="A205" s="3" t="s">
        <v>72</v>
      </c>
      <c r="B205" s="145" t="str">
        <f>"Hold " &amp; Table1[[#This Row],[Dette er for hold '# (fx 1-8 eller 1)]] &amp; " " &amp; Table1[[#This Row],[Beskrivelse]]</f>
        <v>Hold 12 obligatorisk holdundervisning - emne: Næse 3+4 Hold 9+12</v>
      </c>
      <c r="C205" s="32">
        <f>C189+4</f>
        <v>44120</v>
      </c>
      <c r="D205" s="30">
        <v>0.33333333333333331</v>
      </c>
      <c r="E205" s="30">
        <v>0.39583333333333331</v>
      </c>
      <c r="F205" s="6"/>
      <c r="G205" s="16" t="s">
        <v>261</v>
      </c>
      <c r="H205" s="164" t="s">
        <v>215</v>
      </c>
      <c r="I205" s="18" t="s">
        <v>110</v>
      </c>
      <c r="O205"/>
      <c r="R205" s="134"/>
    </row>
    <row r="206" spans="1:24" s="16" customFormat="1" ht="15">
      <c r="A206" s="3" t="s">
        <v>72</v>
      </c>
      <c r="B206" s="145" t="str">
        <f>"Hold " &amp; Table1[[#This Row],[Dette er for hold '# (fx 1-8 eller 1)]] &amp; " " &amp; Table1[[#This Row],[Beskrivelse]]</f>
        <v>Hold 10 obligatorisk holdundervisning - emne: Næse 3+4 Hold 10</v>
      </c>
      <c r="C206" s="35">
        <f>C204</f>
        <v>44120</v>
      </c>
      <c r="D206" s="30">
        <v>0.40625</v>
      </c>
      <c r="E206" s="30">
        <v>0.46875</v>
      </c>
      <c r="G206" s="16" t="s">
        <v>262</v>
      </c>
      <c r="H206" s="164" t="s">
        <v>215</v>
      </c>
      <c r="I206" s="18" t="s">
        <v>111</v>
      </c>
      <c r="O206"/>
      <c r="R206" s="134"/>
    </row>
    <row r="207" spans="1:24" s="16" customFormat="1" ht="15">
      <c r="A207" s="3" t="s">
        <v>72</v>
      </c>
      <c r="B207" s="145" t="str">
        <f>"Hold " &amp; Table1[[#This Row],[Dette er for hold '# (fx 1-8 eller 1)]] &amp; " " &amp; Table1[[#This Row],[Beskrivelse]]</f>
        <v>Hold 11 obligatorisk holdundervisning - emne: Næse 3+4 Hold 11</v>
      </c>
      <c r="C207" s="35">
        <f>C206</f>
        <v>44120</v>
      </c>
      <c r="D207" s="30">
        <v>0.48958333333333331</v>
      </c>
      <c r="E207" s="30">
        <v>0.55208333333333337</v>
      </c>
      <c r="G207" s="16" t="s">
        <v>263</v>
      </c>
      <c r="H207" s="164" t="s">
        <v>215</v>
      </c>
      <c r="I207" s="18" t="s">
        <v>109</v>
      </c>
      <c r="O207"/>
      <c r="R207" s="134"/>
    </row>
    <row r="208" spans="1:24" s="16" customFormat="1" ht="15">
      <c r="A208" s="128"/>
      <c r="B208" s="145" t="str">
        <f>"Hold " &amp; Table1[[#This Row],[Dette er for hold '# (fx 1-8 eller 1)]] &amp; " " &amp; Table1[[#This Row],[Beskrivelse]]</f>
        <v xml:space="preserve">Hold  </v>
      </c>
      <c r="C208" s="129"/>
      <c r="D208" s="130"/>
      <c r="E208" s="130"/>
      <c r="F208" s="131"/>
      <c r="G208" s="132"/>
      <c r="H208" s="133"/>
      <c r="I208" s="133"/>
      <c r="J208" s="132"/>
      <c r="K208" s="132"/>
      <c r="L208" s="132"/>
      <c r="M208" s="149"/>
      <c r="N208" s="132"/>
      <c r="O208"/>
      <c r="P208" s="132"/>
      <c r="Q208" s="132"/>
      <c r="R208" s="132"/>
      <c r="V208" s="149"/>
      <c r="W208" s="149"/>
      <c r="X208" s="149"/>
    </row>
    <row r="209" spans="1:24" s="16" customFormat="1" ht="15">
      <c r="A209" s="128"/>
      <c r="B209" s="145" t="str">
        <f>"Hold " &amp; Table1[[#This Row],[Dette er for hold '# (fx 1-8 eller 1)]] &amp; " " &amp; Table1[[#This Row],[Beskrivelse]]</f>
        <v xml:space="preserve">Hold  </v>
      </c>
      <c r="C209" s="129"/>
      <c r="D209" s="130"/>
      <c r="E209" s="130"/>
      <c r="F209" s="131"/>
      <c r="G209" s="132"/>
      <c r="H209" s="133"/>
      <c r="I209" s="133"/>
      <c r="J209" s="132"/>
      <c r="K209" s="132"/>
      <c r="L209" s="132"/>
      <c r="M209" s="149"/>
      <c r="N209" s="132"/>
      <c r="O209"/>
      <c r="P209" s="132"/>
      <c r="Q209" s="132"/>
      <c r="R209" s="132"/>
      <c r="V209" s="149"/>
      <c r="W209" s="149"/>
      <c r="X209" s="149"/>
    </row>
    <row r="210" spans="1:24" s="16" customFormat="1" ht="15">
      <c r="A210" s="128"/>
      <c r="B210" s="145" t="str">
        <f>"Hold " &amp; Table1[[#This Row],[Dette er for hold '# (fx 1-8 eller 1)]] &amp; " " &amp; Table1[[#This Row],[Beskrivelse]]</f>
        <v xml:space="preserve">Hold  </v>
      </c>
      <c r="C210" s="129"/>
      <c r="D210" s="130"/>
      <c r="E210" s="130"/>
      <c r="F210" s="131"/>
      <c r="G210" s="132"/>
      <c r="H210" s="133"/>
      <c r="I210" s="133"/>
      <c r="J210" s="132"/>
      <c r="K210" s="132"/>
      <c r="L210" s="132"/>
      <c r="M210" s="149"/>
      <c r="N210" s="132"/>
      <c r="O210"/>
      <c r="P210" s="132"/>
      <c r="Q210" s="132"/>
      <c r="R210" s="132"/>
      <c r="V210" s="149"/>
      <c r="W210" s="149"/>
      <c r="X210" s="149"/>
    </row>
    <row r="211" spans="1:24" s="16" customFormat="1" ht="15">
      <c r="A211" s="3" t="s">
        <v>72</v>
      </c>
      <c r="B211" s="145" t="str">
        <f>"Hold " &amp; Table1[[#This Row],[Dette er for hold '# (fx 1-8 eller 1)]] &amp; " " &amp; Table1[[#This Row],[Beskrivelse]]</f>
        <v>Hold 5 obligatorisk holdundervisning Intro hold 5</v>
      </c>
      <c r="C211" s="35">
        <f>IF(Table1[[#This Row],[Navn]]&lt;&gt;"",DATE($T$7, 1, -2) - WEEKDAY(DATE($T$7, 1, 3)) +Table1[[#This Row],[Kal uge]]* 7+Table1[[#This Row],[Uge dag]]-1,"")</f>
        <v>44123</v>
      </c>
      <c r="D211" s="30">
        <v>0.33333333333333331</v>
      </c>
      <c r="E211" s="30">
        <v>0.39583333333333331</v>
      </c>
      <c r="G211" s="16" t="s">
        <v>264</v>
      </c>
      <c r="H211" s="142" t="s">
        <v>126</v>
      </c>
      <c r="I211" s="18" t="s">
        <v>117</v>
      </c>
      <c r="J211" s="6"/>
      <c r="K211" s="6"/>
      <c r="L211" s="6"/>
      <c r="M211" s="6"/>
      <c r="N211" s="6"/>
      <c r="O211"/>
      <c r="P211" s="6">
        <v>43</v>
      </c>
      <c r="Q211" s="6"/>
      <c r="R211">
        <v>1</v>
      </c>
      <c r="V211" s="6"/>
      <c r="W211" s="6"/>
      <c r="X211" s="6"/>
    </row>
    <row r="212" spans="1:24" s="16" customFormat="1" ht="15">
      <c r="A212" s="3" t="s">
        <v>72</v>
      </c>
      <c r="B212" s="145" t="str">
        <f>"Hold " &amp; Table1[[#This Row],[Dette er for hold '# (fx 1-8 eller 1)]] &amp; " " &amp; Table1[[#This Row],[Beskrivelse]]</f>
        <v>Hold 7 obligatorisk holdundervisning Intro hold 7</v>
      </c>
      <c r="C212" s="35">
        <f>C211</f>
        <v>44123</v>
      </c>
      <c r="D212" s="30">
        <v>0.40625</v>
      </c>
      <c r="E212" s="30">
        <v>0.46875</v>
      </c>
      <c r="G212" s="16" t="s">
        <v>265</v>
      </c>
      <c r="H212" s="142" t="s">
        <v>126</v>
      </c>
      <c r="I212" s="18" t="s">
        <v>116</v>
      </c>
      <c r="J212" s="6"/>
      <c r="K212" s="6"/>
      <c r="L212" s="6"/>
      <c r="M212" s="6"/>
      <c r="N212" s="6"/>
      <c r="O212"/>
      <c r="P212" s="6"/>
      <c r="Q212" s="6"/>
      <c r="R212"/>
      <c r="V212" s="6"/>
      <c r="W212" s="6"/>
      <c r="X212" s="6"/>
    </row>
    <row r="213" spans="1:24" s="16" customFormat="1" ht="15">
      <c r="A213" s="3" t="s">
        <v>72</v>
      </c>
      <c r="B213" s="145" t="str">
        <f>"Hold " &amp; Table1[[#This Row],[Dette er for hold '# (fx 1-8 eller 1)]] &amp; " " &amp; Table1[[#This Row],[Beskrivelse]]</f>
        <v>Hold 6 obligatorisk holdundervisning Intro hold 6</v>
      </c>
      <c r="C213" s="35">
        <f>C212</f>
        <v>44123</v>
      </c>
      <c r="D213" s="30">
        <v>0.48958333333333331</v>
      </c>
      <c r="E213" s="30">
        <v>0.55208333333333337</v>
      </c>
      <c r="G213" s="16" t="s">
        <v>266</v>
      </c>
      <c r="H213" s="142" t="s">
        <v>126</v>
      </c>
      <c r="I213" s="18" t="s">
        <v>119</v>
      </c>
      <c r="J213" s="6"/>
      <c r="K213" s="6"/>
      <c r="L213" s="6"/>
      <c r="M213" s="6"/>
      <c r="N213" s="6"/>
      <c r="O213"/>
      <c r="P213" s="6"/>
      <c r="Q213" s="6"/>
      <c r="R213"/>
      <c r="V213" s="6"/>
      <c r="W213" s="6"/>
      <c r="X213" s="6"/>
    </row>
    <row r="214" spans="1:24" s="16" customFormat="1" ht="15">
      <c r="A214" s="3"/>
      <c r="B214" s="145" t="str">
        <f>"Hold " &amp; Table1[[#This Row],[Dette er for hold '# (fx 1-8 eller 1)]] &amp; " " &amp; Table1[[#This Row],[Beskrivelse]]</f>
        <v xml:space="preserve">Hold  </v>
      </c>
      <c r="C214" s="81"/>
      <c r="D214" s="86"/>
      <c r="E214" s="86"/>
      <c r="F214" s="84"/>
      <c r="G214" s="84"/>
      <c r="H214" s="87"/>
      <c r="I214" s="13"/>
      <c r="J214" s="6"/>
      <c r="K214" s="6"/>
      <c r="L214" s="6"/>
      <c r="M214" s="6"/>
      <c r="N214" s="6"/>
      <c r="O214"/>
      <c r="P214" s="6"/>
      <c r="Q214" s="6"/>
      <c r="R214"/>
      <c r="V214" s="6"/>
      <c r="W214" s="6"/>
      <c r="X214" s="6"/>
    </row>
    <row r="215" spans="1:24" s="16" customFormat="1" ht="15">
      <c r="A215" s="3" t="s">
        <v>72</v>
      </c>
      <c r="B215" s="145" t="str">
        <f>"Hold " &amp; Table1[[#This Row],[Dette er for hold '# (fx 1-8 eller 1)]] &amp; " " &amp; Table1[[#This Row],[Beskrivelse]]</f>
        <v>Hold 6 obligatorisk holdundervisning - Emne: Otoneu hold 6</v>
      </c>
      <c r="C215" s="35">
        <f>C211+1</f>
        <v>44124</v>
      </c>
      <c r="D215" s="30">
        <v>0.33333333333333331</v>
      </c>
      <c r="E215" s="30">
        <v>0.39583333333333331</v>
      </c>
      <c r="G215" s="16" t="s">
        <v>268</v>
      </c>
      <c r="H215" s="142" t="s">
        <v>126</v>
      </c>
      <c r="I215" s="13" t="s">
        <v>119</v>
      </c>
      <c r="J215" s="6"/>
      <c r="K215" s="6"/>
      <c r="L215" s="6"/>
      <c r="M215" s="6"/>
      <c r="N215" s="6"/>
      <c r="O215"/>
      <c r="P215" s="88"/>
      <c r="Q215" s="88"/>
      <c r="R215" s="84"/>
      <c r="V215" s="6"/>
      <c r="W215" s="6"/>
      <c r="X215" s="6"/>
    </row>
    <row r="216" spans="1:24" s="16" customFormat="1" ht="15">
      <c r="A216" s="3" t="s">
        <v>72</v>
      </c>
      <c r="B216" s="145" t="str">
        <f>"Hold " &amp; Table1[[#This Row],[Dette er for hold '# (fx 1-8 eller 1)]] &amp; " " &amp; Table1[[#This Row],[Beskrivelse]]</f>
        <v>Hold 8 obligatorisk holdundervisning Intro hold 8</v>
      </c>
      <c r="C216" s="35">
        <f>C215</f>
        <v>44124</v>
      </c>
      <c r="D216" s="30">
        <v>0.40625</v>
      </c>
      <c r="E216" s="30">
        <v>0.46875</v>
      </c>
      <c r="G216" s="16" t="s">
        <v>267</v>
      </c>
      <c r="H216" s="142" t="s">
        <v>126</v>
      </c>
      <c r="I216" s="18" t="s">
        <v>118</v>
      </c>
      <c r="J216" s="6"/>
      <c r="K216" s="6"/>
      <c r="L216" s="6"/>
      <c r="M216" s="6"/>
      <c r="N216" s="6"/>
      <c r="O216"/>
      <c r="P216" s="6"/>
      <c r="Q216" s="6"/>
      <c r="R216"/>
      <c r="V216" s="6"/>
      <c r="W216" s="6"/>
      <c r="X216" s="6"/>
    </row>
    <row r="217" spans="1:24" s="16" customFormat="1" ht="15">
      <c r="A217" s="3" t="s">
        <v>72</v>
      </c>
      <c r="B217" s="145" t="str">
        <f>"Hold " &amp; Table1[[#This Row],[Dette er for hold '# (fx 1-8 eller 1)]] &amp; " " &amp; Table1[[#This Row],[Beskrivelse]]</f>
        <v>Hold 5 obligatorisk holdundervisning - Emne: Otoneu hold 5</v>
      </c>
      <c r="C217" s="35">
        <f>C216</f>
        <v>44124</v>
      </c>
      <c r="D217" s="30">
        <v>0.48958333333333331</v>
      </c>
      <c r="E217" s="30">
        <v>0.55208333333333337</v>
      </c>
      <c r="F217" s="6"/>
      <c r="G217" s="16" t="s">
        <v>269</v>
      </c>
      <c r="H217" s="142" t="s">
        <v>126</v>
      </c>
      <c r="I217" s="18" t="s">
        <v>117</v>
      </c>
      <c r="J217" s="6"/>
      <c r="K217" s="6"/>
      <c r="L217" s="6"/>
      <c r="M217" s="6"/>
      <c r="N217" s="6"/>
      <c r="O217"/>
      <c r="P217" s="6"/>
      <c r="Q217" s="6"/>
      <c r="R217"/>
      <c r="V217" s="6"/>
      <c r="W217" s="6"/>
      <c r="X217" s="6"/>
    </row>
    <row r="218" spans="1:24" s="16" customFormat="1" ht="15">
      <c r="A218" s="3"/>
      <c r="B218" s="145" t="str">
        <f>"Hold " &amp; Table1[[#This Row],[Dette er for hold '# (fx 1-8 eller 1)]] &amp; " " &amp; Table1[[#This Row],[Beskrivelse]]</f>
        <v xml:space="preserve">Hold  </v>
      </c>
      <c r="C218" s="81"/>
      <c r="D218" s="86"/>
      <c r="E218" s="86"/>
      <c r="F218" s="88"/>
      <c r="G218" s="84"/>
      <c r="H218" s="87"/>
      <c r="I218" s="13"/>
      <c r="J218" s="6"/>
      <c r="K218" s="6"/>
      <c r="L218" s="6"/>
      <c r="M218" s="6"/>
      <c r="N218" s="6"/>
      <c r="O218"/>
      <c r="P218" s="6"/>
      <c r="Q218" s="6"/>
      <c r="R218"/>
      <c r="V218" s="6"/>
      <c r="W218" s="6"/>
      <c r="X218" s="6"/>
    </row>
    <row r="219" spans="1:24" s="16" customFormat="1" ht="15">
      <c r="A219" s="3" t="s">
        <v>72</v>
      </c>
      <c r="B219" s="145" t="str">
        <f>"Hold " &amp; Table1[[#This Row],[Dette er for hold '# (fx 1-8 eller 1)]] &amp; " " &amp; Table1[[#This Row],[Beskrivelse]]</f>
        <v>Hold 5 obligatorisk holdundervisning Ekstra hold 5</v>
      </c>
      <c r="C219" s="35">
        <f>C211+2</f>
        <v>44125</v>
      </c>
      <c r="D219" s="30">
        <v>0.33333333333333331</v>
      </c>
      <c r="E219" s="30">
        <v>0.39583333333333331</v>
      </c>
      <c r="G219" s="16" t="s">
        <v>272</v>
      </c>
      <c r="H219" s="142" t="s">
        <v>126</v>
      </c>
      <c r="I219" s="13" t="s">
        <v>117</v>
      </c>
      <c r="O219"/>
      <c r="R219"/>
    </row>
    <row r="220" spans="1:24" s="16" customFormat="1" ht="15">
      <c r="A220" s="3" t="s">
        <v>72</v>
      </c>
      <c r="B220" s="145" t="str">
        <f>"Hold " &amp; Table1[[#This Row],[Dette er for hold '# (fx 1-8 eller 1)]] &amp; " " &amp; Table1[[#This Row],[Beskrivelse]]</f>
        <v>Hold 7 obligatorisk holdundervisning - Emne: Otoneu hold 7</v>
      </c>
      <c r="C220" s="35">
        <f>C219</f>
        <v>44125</v>
      </c>
      <c r="D220" s="30">
        <v>0.40625</v>
      </c>
      <c r="E220" s="30">
        <v>0.46875</v>
      </c>
      <c r="G220" s="16" t="s">
        <v>270</v>
      </c>
      <c r="H220" s="142" t="s">
        <v>126</v>
      </c>
      <c r="I220" s="13" t="s">
        <v>116</v>
      </c>
      <c r="O220"/>
      <c r="P220" s="84"/>
      <c r="Q220" s="84"/>
      <c r="R220" s="84"/>
    </row>
    <row r="221" spans="1:24" s="16" customFormat="1" ht="15">
      <c r="A221" s="3" t="s">
        <v>72</v>
      </c>
      <c r="B221" s="145" t="str">
        <f>"Hold " &amp; Table1[[#This Row],[Dette er for hold '# (fx 1-8 eller 1)]] &amp; " " &amp; Table1[[#This Row],[Beskrivelse]]</f>
        <v>Hold 8 obligatorisk holdundervisning - Emne: Otoneu hold 8</v>
      </c>
      <c r="C221" s="35">
        <f>C220</f>
        <v>44125</v>
      </c>
      <c r="D221" s="30">
        <v>0.48958333333333331</v>
      </c>
      <c r="E221" s="30">
        <v>0.55208333333333337</v>
      </c>
      <c r="G221" s="16" t="s">
        <v>271</v>
      </c>
      <c r="H221" s="142" t="s">
        <v>126</v>
      </c>
      <c r="I221" s="13" t="s">
        <v>118</v>
      </c>
      <c r="J221" s="6"/>
      <c r="K221" s="6"/>
      <c r="L221" s="6"/>
      <c r="M221" s="6"/>
      <c r="N221" s="6"/>
      <c r="O221"/>
      <c r="P221" s="6"/>
      <c r="Q221" s="6"/>
      <c r="R221"/>
      <c r="V221" s="6"/>
      <c r="W221" s="6"/>
      <c r="X221" s="6"/>
    </row>
    <row r="222" spans="1:24" s="16" customFormat="1" ht="15">
      <c r="A222" s="3"/>
      <c r="B222" s="145" t="str">
        <f>"Hold " &amp; Table1[[#This Row],[Dette er for hold '# (fx 1-8 eller 1)]] &amp; " " &amp; Table1[[#This Row],[Beskrivelse]]</f>
        <v xml:space="preserve">Hold  </v>
      </c>
      <c r="C222" s="80"/>
      <c r="D222" s="86"/>
      <c r="E222" s="86"/>
      <c r="F222" s="84"/>
      <c r="G222" s="84"/>
      <c r="H222" s="87"/>
      <c r="I222" s="18"/>
      <c r="J222" s="6"/>
      <c r="K222" s="6"/>
      <c r="L222" s="6"/>
      <c r="M222" s="6"/>
      <c r="N222" s="6"/>
      <c r="O222"/>
      <c r="P222" s="6"/>
      <c r="Q222" s="6"/>
      <c r="R222"/>
      <c r="V222" s="6"/>
      <c r="W222" s="6"/>
      <c r="X222" s="6"/>
    </row>
    <row r="223" spans="1:24" s="16" customFormat="1" ht="15">
      <c r="A223" s="3" t="s">
        <v>72</v>
      </c>
      <c r="B223" s="145" t="str">
        <f>"Hold " &amp; Table1[[#This Row],[Dette er for hold '# (fx 1-8 eller 1)]] &amp; " " &amp; Table1[[#This Row],[Beskrivelse]]</f>
        <v>Hold 8 obligatorisk holdundervisning Ekstra hold 8</v>
      </c>
      <c r="C223" s="35">
        <f>C211+3</f>
        <v>44126</v>
      </c>
      <c r="D223" s="30">
        <v>0.33333333333333331</v>
      </c>
      <c r="E223" s="30">
        <v>0.39583333333333331</v>
      </c>
      <c r="F223" s="66"/>
      <c r="G223" s="16" t="s">
        <v>273</v>
      </c>
      <c r="H223" s="142" t="s">
        <v>126</v>
      </c>
      <c r="I223" s="18" t="s">
        <v>118</v>
      </c>
      <c r="J223" s="6"/>
      <c r="K223" s="6"/>
      <c r="L223" s="6"/>
      <c r="M223" s="6"/>
      <c r="N223" s="6"/>
      <c r="O223"/>
      <c r="P223" s="6"/>
      <c r="Q223" s="6"/>
      <c r="R223"/>
      <c r="V223" s="6"/>
      <c r="W223" s="6"/>
      <c r="X223" s="6"/>
    </row>
    <row r="224" spans="1:24" s="16" customFormat="1" ht="15">
      <c r="A224" s="3" t="s">
        <v>72</v>
      </c>
      <c r="B224" s="145" t="str">
        <f>"Hold " &amp; Table1[[#This Row],[Dette er for hold '# (fx 1-8 eller 1)]] &amp; " " &amp; Table1[[#This Row],[Beskrivelse]]</f>
        <v>Hold 7 obligatorisk holdundervisning Ekstra hold 7</v>
      </c>
      <c r="C224" s="35">
        <f>C223</f>
        <v>44126</v>
      </c>
      <c r="D224" s="30">
        <v>0.40625</v>
      </c>
      <c r="E224" s="30">
        <v>0.46875</v>
      </c>
      <c r="F224" s="66"/>
      <c r="G224" s="16" t="s">
        <v>274</v>
      </c>
      <c r="H224" s="142" t="s">
        <v>126</v>
      </c>
      <c r="I224" s="18" t="s">
        <v>116</v>
      </c>
      <c r="J224" s="6"/>
      <c r="K224" s="6"/>
      <c r="L224" s="6"/>
      <c r="M224" s="6"/>
      <c r="N224" s="6"/>
      <c r="O224"/>
      <c r="P224" s="6"/>
      <c r="Q224" s="6"/>
      <c r="R224"/>
      <c r="V224" s="6"/>
      <c r="W224" s="6"/>
      <c r="X224" s="6"/>
    </row>
    <row r="225" spans="1:24" s="16" customFormat="1" ht="15">
      <c r="A225" s="3" t="s">
        <v>72</v>
      </c>
      <c r="B225" s="145" t="str">
        <f>"Hold " &amp; Table1[[#This Row],[Dette er for hold '# (fx 1-8 eller 1)]] &amp; " " &amp; Table1[[#This Row],[Beskrivelse]]</f>
        <v>Hold 6 obligatorisk holdundervisning Ekstra hold 6</v>
      </c>
      <c r="C225" s="35">
        <f>C224</f>
        <v>44126</v>
      </c>
      <c r="D225" s="30">
        <v>0.48958333333333331</v>
      </c>
      <c r="E225" s="30">
        <v>0.55208333333333337</v>
      </c>
      <c r="F225" s="66"/>
      <c r="G225" s="16" t="s">
        <v>275</v>
      </c>
      <c r="H225" s="142" t="s">
        <v>126</v>
      </c>
      <c r="I225" s="18" t="s">
        <v>119</v>
      </c>
      <c r="J225" s="6"/>
      <c r="K225" s="6"/>
      <c r="L225" s="6"/>
      <c r="M225" s="6"/>
      <c r="N225" s="6"/>
      <c r="O225"/>
      <c r="P225" s="88"/>
      <c r="Q225" s="88"/>
      <c r="R225" s="84"/>
      <c r="V225" s="6"/>
      <c r="W225" s="6"/>
      <c r="X225" s="6"/>
    </row>
    <row r="226" spans="1:24" s="16" customFormat="1" ht="15">
      <c r="A226" s="3"/>
      <c r="B226" s="145" t="str">
        <f>"Hold " &amp; Table1[[#This Row],[Dette er for hold '# (fx 1-8 eller 1)]] &amp; " " &amp; Table1[[#This Row],[Beskrivelse]]</f>
        <v xml:space="preserve">Hold  </v>
      </c>
      <c r="C226" s="81"/>
      <c r="D226" s="82"/>
      <c r="E226" s="82"/>
      <c r="F226" s="83"/>
      <c r="G226" s="84"/>
      <c r="H226" s="87"/>
      <c r="I226" s="18"/>
      <c r="J226" s="6"/>
      <c r="K226" s="6"/>
      <c r="L226" s="6"/>
      <c r="M226" s="6"/>
      <c r="N226" s="6"/>
      <c r="O226"/>
      <c r="P226" s="6"/>
      <c r="Q226" s="6"/>
      <c r="V226" s="6"/>
      <c r="W226" s="6"/>
      <c r="X226" s="6"/>
    </row>
    <row r="227" spans="1:24" s="16" customFormat="1" ht="15.75">
      <c r="A227" s="3"/>
      <c r="B227" s="145" t="str">
        <f>"Hold " &amp; Table1[[#This Row],[Dette er for hold '# (fx 1-8 eller 1)]] &amp; " " &amp; Table1[[#This Row],[Beskrivelse]]</f>
        <v>Hold  obligatorisk holdundervisning</v>
      </c>
      <c r="C227" s="32">
        <f>C211+4</f>
        <v>44127</v>
      </c>
      <c r="D227" s="30">
        <v>0.33333333333333331</v>
      </c>
      <c r="E227" s="30">
        <v>0.39583333333333331</v>
      </c>
      <c r="F227" s="6"/>
      <c r="G227" s="16" t="s">
        <v>30</v>
      </c>
      <c r="H227" s="142" t="s">
        <v>126</v>
      </c>
      <c r="I227" s="18"/>
      <c r="J227" s="6"/>
      <c r="K227" s="6"/>
      <c r="L227" s="6"/>
      <c r="M227" s="6"/>
      <c r="N227" s="6"/>
      <c r="O227"/>
      <c r="P227" s="6"/>
      <c r="Q227" s="6"/>
      <c r="V227" s="6"/>
      <c r="W227" s="6"/>
      <c r="X227" s="6"/>
    </row>
    <row r="228" spans="1:24" s="16" customFormat="1" ht="15">
      <c r="A228" s="3"/>
      <c r="B228" s="145" t="str">
        <f>"Hold " &amp; Table1[[#This Row],[Dette er for hold '# (fx 1-8 eller 1)]] &amp; " " &amp; Table1[[#This Row],[Beskrivelse]]</f>
        <v>Hold  obligatorisk holdundervisning</v>
      </c>
      <c r="C228" s="35">
        <f>C227</f>
        <v>44127</v>
      </c>
      <c r="D228" s="30">
        <v>0.40625</v>
      </c>
      <c r="E228" s="30">
        <v>0.46875</v>
      </c>
      <c r="G228" s="16" t="s">
        <v>30</v>
      </c>
      <c r="H228" s="142" t="s">
        <v>126</v>
      </c>
      <c r="I228" s="18"/>
      <c r="J228" s="6"/>
      <c r="K228" s="6"/>
      <c r="L228" s="6"/>
      <c r="M228" s="6"/>
      <c r="N228" s="6"/>
      <c r="O228"/>
      <c r="P228" s="6"/>
      <c r="Q228" s="6"/>
      <c r="V228" s="6"/>
      <c r="W228" s="6"/>
      <c r="X228" s="6"/>
    </row>
    <row r="229" spans="1:24" s="16" customFormat="1" ht="15">
      <c r="A229" s="3"/>
      <c r="B229" s="145" t="str">
        <f>"Hold " &amp; Table1[[#This Row],[Dette er for hold '# (fx 1-8 eller 1)]] &amp; " " &amp; Table1[[#This Row],[Beskrivelse]]</f>
        <v>Hold  obligatorisk holdundervisning</v>
      </c>
      <c r="C229" s="35">
        <f>C228</f>
        <v>44127</v>
      </c>
      <c r="D229" s="30">
        <v>0.48958333333333331</v>
      </c>
      <c r="E229" s="30">
        <v>0.55208333333333337</v>
      </c>
      <c r="G229" s="16" t="s">
        <v>30</v>
      </c>
      <c r="H229" s="142" t="s">
        <v>126</v>
      </c>
      <c r="I229" s="18"/>
      <c r="J229" s="6"/>
      <c r="K229" s="6"/>
      <c r="L229" s="6"/>
      <c r="M229" s="6"/>
      <c r="N229" s="6"/>
      <c r="O229"/>
      <c r="P229" s="6"/>
      <c r="Q229" s="6"/>
      <c r="V229" s="6"/>
      <c r="W229" s="6"/>
      <c r="X229" s="6"/>
    </row>
    <row r="230" spans="1:24" s="16" customFormat="1" ht="15">
      <c r="A230" s="3"/>
      <c r="B230" s="145" t="str">
        <f>"Hold " &amp; Table1[[#This Row],[Dette er for hold '# (fx 1-8 eller 1)]] &amp; " " &amp; Table1[[#This Row],[Beskrivelse]]</f>
        <v xml:space="preserve">Hold  </v>
      </c>
      <c r="C230" s="35"/>
      <c r="D230" s="30"/>
      <c r="E230" s="30"/>
      <c r="H230" s="135"/>
      <c r="I230" s="18"/>
      <c r="J230" s="6"/>
      <c r="K230" s="6"/>
      <c r="L230" s="6"/>
      <c r="M230" s="6"/>
      <c r="N230" s="6"/>
      <c r="O230"/>
      <c r="P230" s="6"/>
      <c r="Q230" s="6"/>
      <c r="R230"/>
      <c r="V230" s="6"/>
      <c r="W230" s="6"/>
      <c r="X230" s="6"/>
    </row>
    <row r="231" spans="1:24" s="16" customFormat="1" ht="15">
      <c r="A231" s="136"/>
      <c r="B231" s="145" t="str">
        <f>"Hold " &amp; Table1[[#This Row],[Dette er for hold '# (fx 1-8 eller 1)]] &amp; " " &amp; Table1[[#This Row],[Beskrivelse]]</f>
        <v xml:space="preserve">Hold  </v>
      </c>
      <c r="C231" s="55"/>
      <c r="D231" s="79"/>
      <c r="E231" s="79"/>
      <c r="F231" s="56"/>
      <c r="G231" s="56"/>
      <c r="H231" s="57"/>
      <c r="I231" s="59"/>
      <c r="J231" s="58"/>
      <c r="K231" s="58"/>
      <c r="L231" s="58"/>
      <c r="M231" s="58"/>
      <c r="N231" s="58"/>
      <c r="O231"/>
      <c r="P231" s="58"/>
      <c r="Q231" s="58"/>
      <c r="R231" s="56"/>
      <c r="V231" s="6"/>
      <c r="W231" s="58"/>
      <c r="X231" s="58"/>
    </row>
    <row r="232" spans="1:24" s="16" customFormat="1" ht="15">
      <c r="A232" s="3" t="s">
        <v>72</v>
      </c>
      <c r="B232" s="145" t="str">
        <f>"Hold " &amp; Table1[[#This Row],[Dette er for hold '# (fx 1-8 eller 1)]] &amp; " " &amp; Table1[[#This Row],[Beskrivelse]]</f>
        <v>Hold 6 obligatorisk holdundervisning - Emne Øre 3+4 Hold 6</v>
      </c>
      <c r="C232" s="35">
        <f>IF(Table1[[#This Row],[Navn]]&lt;&gt;"",DATE($T$7, 1, -2) - WEEKDAY(DATE($T$7, 1, 3)) +Table1[[#This Row],[Kal uge]]* 7+Table1[[#This Row],[Uge dag]]-1,"")</f>
        <v>44130</v>
      </c>
      <c r="D232" s="30">
        <v>0.33333333333333331</v>
      </c>
      <c r="E232" s="30">
        <v>0.39583333333333331</v>
      </c>
      <c r="G232" s="16" t="s">
        <v>276</v>
      </c>
      <c r="H232" s="164" t="s">
        <v>215</v>
      </c>
      <c r="I232" s="18" t="s">
        <v>119</v>
      </c>
      <c r="J232" s="6"/>
      <c r="K232" s="6"/>
      <c r="L232" s="6"/>
      <c r="M232" s="6"/>
      <c r="N232" s="6"/>
      <c r="O232"/>
      <c r="P232" s="6">
        <v>44</v>
      </c>
      <c r="Q232" s="6"/>
      <c r="R232" s="16">
        <v>1</v>
      </c>
      <c r="V232" s="6"/>
      <c r="W232" s="6"/>
      <c r="X232" s="6"/>
    </row>
    <row r="233" spans="1:24" s="16" customFormat="1" ht="15">
      <c r="A233" s="3" t="s">
        <v>72</v>
      </c>
      <c r="B233" s="145" t="str">
        <f>"Hold " &amp; Table1[[#This Row],[Dette er for hold '# (fx 1-8 eller 1)]] &amp; " " &amp; Table1[[#This Row],[Beskrivelse]]</f>
        <v>Hold 7-8 obligatorisk holdundervisning - Emne Øre 3+4 Hold 7+8</v>
      </c>
      <c r="C233" s="35">
        <f>C232</f>
        <v>44130</v>
      </c>
      <c r="D233" s="30">
        <v>0.40625</v>
      </c>
      <c r="E233" s="30">
        <v>0.46875</v>
      </c>
      <c r="G233" s="16" t="s">
        <v>277</v>
      </c>
      <c r="H233" s="164" t="s">
        <v>215</v>
      </c>
      <c r="I233" s="18" t="s">
        <v>83</v>
      </c>
      <c r="O233"/>
    </row>
    <row r="234" spans="1:24" s="16" customFormat="1" ht="15">
      <c r="A234" s="3" t="s">
        <v>72</v>
      </c>
      <c r="B234" s="145" t="str">
        <f>"Hold " &amp; Table1[[#This Row],[Dette er for hold '# (fx 1-8 eller 1)]] &amp; " " &amp; Table1[[#This Row],[Beskrivelse]]</f>
        <v>Hold 5 obligatorisk holdundervisning - Emne Øre 3+4 Hold 5</v>
      </c>
      <c r="C234" s="35">
        <f>C233</f>
        <v>44130</v>
      </c>
      <c r="D234" s="30">
        <v>0.48958333333333331</v>
      </c>
      <c r="E234" s="30">
        <v>0.55208333333333337</v>
      </c>
      <c r="G234" s="16" t="s">
        <v>278</v>
      </c>
      <c r="H234" s="164" t="s">
        <v>215</v>
      </c>
      <c r="I234" s="18" t="s">
        <v>117</v>
      </c>
      <c r="J234" s="6"/>
      <c r="K234" s="6"/>
      <c r="L234" s="6"/>
      <c r="M234" s="6"/>
      <c r="N234" s="6"/>
      <c r="O234"/>
      <c r="P234" s="6"/>
      <c r="Q234" s="6"/>
      <c r="V234" s="6"/>
      <c r="W234" s="6"/>
      <c r="X234" s="6"/>
    </row>
    <row r="235" spans="1:24" s="16" customFormat="1" ht="15">
      <c r="A235" s="3"/>
      <c r="B235" s="145" t="str">
        <f>"Hold " &amp; Table1[[#This Row],[Dette er for hold '# (fx 1-8 eller 1)]] &amp; " " &amp; Table1[[#This Row],[Beskrivelse]]</f>
        <v xml:space="preserve">Hold  </v>
      </c>
      <c r="C235" s="81"/>
      <c r="D235" s="86"/>
      <c r="E235" s="86"/>
      <c r="F235" s="84"/>
      <c r="G235" s="84"/>
      <c r="H235" s="87"/>
      <c r="I235" s="13"/>
      <c r="J235" s="6"/>
      <c r="K235" s="6"/>
      <c r="L235" s="6"/>
      <c r="M235" s="6"/>
      <c r="N235" s="6"/>
      <c r="O235"/>
      <c r="P235" s="6"/>
      <c r="Q235" s="6"/>
      <c r="V235" s="6"/>
      <c r="W235" s="6"/>
      <c r="X235" s="6"/>
    </row>
    <row r="236" spans="1:24" s="16" customFormat="1" ht="15">
      <c r="A236" s="3"/>
      <c r="B236" s="145" t="str">
        <f>"Hold " &amp; Table1[[#This Row],[Dette er for hold '# (fx 1-8 eller 1)]] &amp; " " &amp; Table1[[#This Row],[Beskrivelse]]</f>
        <v>Hold  obligatorisk holdundervisning</v>
      </c>
      <c r="C236" s="35">
        <f>C232+1</f>
        <v>44131</v>
      </c>
      <c r="D236" s="30">
        <v>0.33333333333333331</v>
      </c>
      <c r="E236" s="30">
        <v>0.39583333333333331</v>
      </c>
      <c r="G236" s="16" t="s">
        <v>30</v>
      </c>
      <c r="H236" s="142"/>
      <c r="I236" s="13"/>
      <c r="J236" s="6"/>
      <c r="K236" s="6"/>
      <c r="L236" s="6"/>
      <c r="M236" s="6"/>
      <c r="N236" s="6"/>
      <c r="O236"/>
      <c r="P236" s="88"/>
      <c r="Q236" s="88"/>
      <c r="R236" s="84"/>
      <c r="V236" s="6"/>
      <c r="W236" s="6"/>
      <c r="X236" s="6"/>
    </row>
    <row r="237" spans="1:24" s="16" customFormat="1" ht="15">
      <c r="A237" s="3"/>
      <c r="B237" s="145" t="str">
        <f>"Hold " &amp; Table1[[#This Row],[Dette er for hold '# (fx 1-8 eller 1)]] &amp; " " &amp; Table1[[#This Row],[Beskrivelse]]</f>
        <v>Hold  obligatorisk holdundervisning</v>
      </c>
      <c r="C237" s="35">
        <f>C236</f>
        <v>44131</v>
      </c>
      <c r="D237" s="30">
        <v>0.40625</v>
      </c>
      <c r="E237" s="30">
        <v>0.46875</v>
      </c>
      <c r="G237" s="16" t="s">
        <v>30</v>
      </c>
      <c r="H237" s="142"/>
      <c r="I237" s="18"/>
      <c r="J237" s="6"/>
      <c r="K237" s="6"/>
      <c r="L237" s="6"/>
      <c r="M237" s="6"/>
      <c r="N237" s="6"/>
      <c r="O237"/>
      <c r="P237" s="6"/>
      <c r="Q237" s="6"/>
      <c r="V237" s="6"/>
      <c r="W237" s="6"/>
      <c r="X237" s="6"/>
    </row>
    <row r="238" spans="1:24" s="16" customFormat="1" ht="15">
      <c r="A238" s="3"/>
      <c r="B238" s="145" t="str">
        <f>"Hold " &amp; Table1[[#This Row],[Dette er for hold '# (fx 1-8 eller 1)]] &amp; " " &amp; Table1[[#This Row],[Beskrivelse]]</f>
        <v>Hold  obligatorisk holdundervisning</v>
      </c>
      <c r="C238" s="35">
        <f>C237</f>
        <v>44131</v>
      </c>
      <c r="D238" s="30">
        <v>0.48958333333333331</v>
      </c>
      <c r="E238" s="30">
        <v>0.55208333333333337</v>
      </c>
      <c r="F238" s="6"/>
      <c r="G238" s="16" t="s">
        <v>30</v>
      </c>
      <c r="H238" s="142"/>
      <c r="I238" s="18"/>
      <c r="J238" s="6"/>
      <c r="K238" s="6"/>
      <c r="L238" s="6"/>
      <c r="M238" s="6"/>
      <c r="N238" s="6"/>
      <c r="O238"/>
      <c r="P238" s="6"/>
      <c r="Q238" s="6"/>
      <c r="V238" s="6"/>
      <c r="W238" s="6"/>
      <c r="X238" s="6"/>
    </row>
    <row r="239" spans="1:24" s="16" customFormat="1" ht="15">
      <c r="A239" s="3"/>
      <c r="B239" s="145" t="str">
        <f>"Hold " &amp; Table1[[#This Row],[Dette er for hold '# (fx 1-8 eller 1)]] &amp; " " &amp; Table1[[#This Row],[Beskrivelse]]</f>
        <v xml:space="preserve">Hold  </v>
      </c>
      <c r="C239" s="81"/>
      <c r="D239" s="86"/>
      <c r="E239" s="86"/>
      <c r="F239" s="88"/>
      <c r="G239" s="84"/>
      <c r="H239" s="87"/>
      <c r="I239" s="13"/>
      <c r="O239"/>
    </row>
    <row r="240" spans="1:24" s="16" customFormat="1" ht="15">
      <c r="A240" s="3"/>
      <c r="B240" s="145" t="str">
        <f>"Hold " &amp; Table1[[#This Row],[Dette er for hold '# (fx 1-8 eller 1)]] &amp; " " &amp; Table1[[#This Row],[Beskrivelse]]</f>
        <v>Hold  obligatorisk holdundervisning</v>
      </c>
      <c r="C240" s="35">
        <f>C232+2</f>
        <v>44132</v>
      </c>
      <c r="D240" s="30">
        <v>0.33333333333333331</v>
      </c>
      <c r="E240" s="30">
        <v>0.39583333333333331</v>
      </c>
      <c r="G240" s="16" t="s">
        <v>30</v>
      </c>
      <c r="H240" s="164" t="s">
        <v>215</v>
      </c>
      <c r="I240" s="13"/>
      <c r="J240" s="6"/>
      <c r="K240" s="6"/>
      <c r="L240" s="6"/>
      <c r="M240" s="6"/>
      <c r="N240" s="6"/>
      <c r="O240"/>
      <c r="P240" s="6"/>
      <c r="Q240" s="6"/>
      <c r="V240" s="6"/>
      <c r="W240" s="6"/>
      <c r="X240" s="6"/>
    </row>
    <row r="241" spans="1:24" s="16" customFormat="1" ht="15">
      <c r="A241" s="3" t="s">
        <v>72</v>
      </c>
      <c r="B241" s="145" t="str">
        <f>"Hold " &amp; Table1[[#This Row],[Dette er for hold '# (fx 1-8 eller 1)]] &amp; " " &amp; Table1[[#This Row],[Beskrivelse]]</f>
        <v>Hold 7-8 obligatorisk holdundervisning - Emne: Hals 5 og Larynx1 Hold 7+8</v>
      </c>
      <c r="C241" s="35">
        <f>C240</f>
        <v>44132</v>
      </c>
      <c r="D241" s="30">
        <v>0.40625</v>
      </c>
      <c r="E241" s="30">
        <v>0.46875</v>
      </c>
      <c r="G241" s="16" t="s">
        <v>279</v>
      </c>
      <c r="H241" s="164" t="s">
        <v>215</v>
      </c>
      <c r="I241" s="13" t="s">
        <v>83</v>
      </c>
      <c r="J241" s="6"/>
      <c r="K241" s="6"/>
      <c r="L241" s="6"/>
      <c r="M241" s="6"/>
      <c r="N241" s="6"/>
      <c r="O241"/>
      <c r="P241" s="88"/>
      <c r="Q241" s="88"/>
      <c r="R241" s="84"/>
      <c r="V241" s="6"/>
      <c r="W241" s="6"/>
      <c r="X241" s="6"/>
    </row>
    <row r="242" spans="1:24" s="16" customFormat="1" ht="15">
      <c r="A242" s="3" t="s">
        <v>72</v>
      </c>
      <c r="B242" s="145" t="str">
        <f>"Hold " &amp; Table1[[#This Row],[Dette er for hold '# (fx 1-8 eller 1)]] &amp; " " &amp; Table1[[#This Row],[Beskrivelse]]</f>
        <v>Hold 5-6 obligatorisk holdundervisning - Emne: Hals 5 og Larynx1 Hold 5+6</v>
      </c>
      <c r="C242" s="35">
        <f>C241</f>
        <v>44132</v>
      </c>
      <c r="D242" s="30">
        <v>0.48958333333333331</v>
      </c>
      <c r="E242" s="30">
        <v>0.55208333333333337</v>
      </c>
      <c r="G242" s="16" t="s">
        <v>280</v>
      </c>
      <c r="H242" s="164" t="s">
        <v>215</v>
      </c>
      <c r="I242" s="13" t="s">
        <v>82</v>
      </c>
      <c r="J242" s="6"/>
      <c r="K242" s="6"/>
      <c r="L242" s="6"/>
      <c r="M242" s="6"/>
      <c r="N242" s="6"/>
      <c r="O242"/>
      <c r="P242" s="6"/>
      <c r="Q242" s="6"/>
      <c r="V242" s="6"/>
      <c r="W242" s="6"/>
      <c r="X242" s="6"/>
    </row>
    <row r="243" spans="1:24" s="16" customFormat="1" ht="15">
      <c r="A243" s="3"/>
      <c r="B243" s="145" t="str">
        <f>"Hold " &amp; Table1[[#This Row],[Dette er for hold '# (fx 1-8 eller 1)]] &amp; " " &amp; Table1[[#This Row],[Beskrivelse]]</f>
        <v xml:space="preserve">Hold  </v>
      </c>
      <c r="C243" s="80"/>
      <c r="D243" s="86"/>
      <c r="E243" s="86"/>
      <c r="F243" s="84"/>
      <c r="G243" s="84"/>
      <c r="H243" s="87"/>
      <c r="I243" s="18"/>
      <c r="J243" s="6"/>
      <c r="K243" s="6"/>
      <c r="L243" s="6"/>
      <c r="M243" s="6"/>
      <c r="N243" s="6"/>
      <c r="O243"/>
      <c r="P243" s="6"/>
      <c r="Q243" s="6"/>
      <c r="V243" s="6"/>
      <c r="W243" s="6"/>
      <c r="X243" s="6"/>
    </row>
    <row r="244" spans="1:24" s="16" customFormat="1" ht="15">
      <c r="A244" s="3"/>
      <c r="B244" s="145" t="str">
        <f>"Hold " &amp; Table1[[#This Row],[Dette er for hold '# (fx 1-8 eller 1)]] &amp; " " &amp; Table1[[#This Row],[Beskrivelse]]</f>
        <v>Hold  obligatorisk holdundervisning</v>
      </c>
      <c r="C244" s="35">
        <f>C232+3</f>
        <v>44133</v>
      </c>
      <c r="D244" s="30">
        <v>0.33333333333333331</v>
      </c>
      <c r="E244" s="30">
        <v>0.39583333333333331</v>
      </c>
      <c r="F244" s="66"/>
      <c r="G244" s="16" t="s">
        <v>30</v>
      </c>
      <c r="H244" s="142"/>
      <c r="I244" s="18"/>
      <c r="J244" s="6"/>
      <c r="K244" s="6"/>
      <c r="L244" s="6"/>
      <c r="M244" s="6"/>
      <c r="N244" s="6"/>
      <c r="O244"/>
      <c r="P244" s="6"/>
      <c r="Q244" s="6"/>
      <c r="V244" s="6"/>
      <c r="W244" s="6"/>
      <c r="X244" s="6"/>
    </row>
    <row r="245" spans="1:24" s="16" customFormat="1" ht="15">
      <c r="A245" s="3"/>
      <c r="B245" s="145" t="str">
        <f>"Hold " &amp; Table1[[#This Row],[Dette er for hold '# (fx 1-8 eller 1)]] &amp; " " &amp; Table1[[#This Row],[Beskrivelse]]</f>
        <v>Hold  obligatorisk holdundervisning</v>
      </c>
      <c r="C245" s="35">
        <f>C244</f>
        <v>44133</v>
      </c>
      <c r="D245" s="30">
        <v>0.40625</v>
      </c>
      <c r="E245" s="30">
        <v>0.46875</v>
      </c>
      <c r="F245" s="66"/>
      <c r="G245" s="16" t="s">
        <v>30</v>
      </c>
      <c r="H245" s="142"/>
      <c r="I245" s="18"/>
      <c r="O245"/>
    </row>
    <row r="246" spans="1:24" s="16" customFormat="1" ht="15">
      <c r="A246" s="3"/>
      <c r="B246" s="145" t="str">
        <f>"Hold " &amp; Table1[[#This Row],[Dette er for hold '# (fx 1-8 eller 1)]] &amp; " " &amp; Table1[[#This Row],[Beskrivelse]]</f>
        <v>Hold  obligatorisk holdundervisning</v>
      </c>
      <c r="C246" s="35">
        <f>C245</f>
        <v>44133</v>
      </c>
      <c r="D246" s="30">
        <v>0.48958333333333331</v>
      </c>
      <c r="E246" s="30">
        <v>0.55208333333333337</v>
      </c>
      <c r="F246" s="66"/>
      <c r="G246" s="16" t="s">
        <v>30</v>
      </c>
      <c r="H246" s="142"/>
      <c r="I246" s="18"/>
      <c r="O246"/>
      <c r="P246" s="84"/>
      <c r="Q246" s="84"/>
      <c r="R246" s="84"/>
    </row>
    <row r="247" spans="1:24" s="16" customFormat="1" ht="15">
      <c r="A247" s="3"/>
      <c r="B247" s="145" t="str">
        <f>"Hold " &amp; Table1[[#This Row],[Dette er for hold '# (fx 1-8 eller 1)]] &amp; " " &amp; Table1[[#This Row],[Beskrivelse]]</f>
        <v xml:space="preserve">Hold  </v>
      </c>
      <c r="C247" s="81"/>
      <c r="D247" s="82"/>
      <c r="E247" s="82"/>
      <c r="F247" s="83"/>
      <c r="G247" s="84"/>
      <c r="H247" s="87"/>
      <c r="I247" s="18"/>
      <c r="J247" s="6"/>
      <c r="K247" s="6"/>
      <c r="L247" s="6"/>
      <c r="M247" s="6"/>
      <c r="N247" s="6"/>
      <c r="O247"/>
      <c r="P247" s="6"/>
      <c r="Q247" s="6"/>
      <c r="V247" s="6"/>
      <c r="W247" s="6"/>
      <c r="X247" s="6"/>
    </row>
    <row r="248" spans="1:24" s="16" customFormat="1" ht="15.75">
      <c r="A248" s="3" t="s">
        <v>72</v>
      </c>
      <c r="B248" s="145" t="str">
        <f>"Hold " &amp; Table1[[#This Row],[Dette er for hold '# (fx 1-8 eller 1)]] &amp; " " &amp; Table1[[#This Row],[Beskrivelse]]</f>
        <v>Hold 6-7 obligatorisk holdundervisning - Emne Næse 3+4 Hold 6+7</v>
      </c>
      <c r="C248" s="32">
        <f>C232+4</f>
        <v>44134</v>
      </c>
      <c r="D248" s="30">
        <v>0.33333333333333331</v>
      </c>
      <c r="E248" s="30">
        <v>0.39583333333333331</v>
      </c>
      <c r="F248" s="6"/>
      <c r="G248" s="16" t="s">
        <v>282</v>
      </c>
      <c r="H248" s="142" t="s">
        <v>126</v>
      </c>
      <c r="I248" s="18" t="s">
        <v>281</v>
      </c>
      <c r="J248" s="6"/>
      <c r="K248" s="6"/>
      <c r="L248" s="6"/>
      <c r="M248" s="6"/>
      <c r="N248" s="6"/>
      <c r="O248"/>
      <c r="P248" s="6"/>
      <c r="Q248" s="6"/>
      <c r="V248" s="6"/>
      <c r="W248" s="6"/>
      <c r="X248" s="6"/>
    </row>
    <row r="249" spans="1:24" s="16" customFormat="1" ht="15">
      <c r="A249" s="3" t="s">
        <v>72</v>
      </c>
      <c r="B249" s="145" t="str">
        <f>"Hold " &amp; Table1[[#This Row],[Dette er for hold '# (fx 1-8 eller 1)]] &amp; " " &amp; Table1[[#This Row],[Beskrivelse]]</f>
        <v>Hold 8 obligatorisk holdundervisning - Emne Næse 3+4 Hold 8</v>
      </c>
      <c r="C249" s="35">
        <f>C248</f>
        <v>44134</v>
      </c>
      <c r="D249" s="30">
        <v>0.40625</v>
      </c>
      <c r="E249" s="30">
        <v>0.46875</v>
      </c>
      <c r="G249" s="16" t="s">
        <v>283</v>
      </c>
      <c r="H249" s="142" t="s">
        <v>126</v>
      </c>
      <c r="I249" s="18" t="s">
        <v>118</v>
      </c>
      <c r="J249" s="6"/>
      <c r="K249" s="6"/>
      <c r="L249" s="6"/>
      <c r="M249" s="6"/>
      <c r="N249" s="6"/>
      <c r="O249"/>
      <c r="P249" s="6"/>
      <c r="Q249" s="6"/>
      <c r="V249" s="6"/>
      <c r="W249" s="6"/>
      <c r="X249" s="6"/>
    </row>
    <row r="250" spans="1:24" s="16" customFormat="1" ht="15">
      <c r="A250" s="3" t="s">
        <v>72</v>
      </c>
      <c r="B250" s="145" t="str">
        <f>"Hold " &amp; Table1[[#This Row],[Dette er for hold '# (fx 1-8 eller 1)]] &amp; " " &amp; Table1[[#This Row],[Beskrivelse]]</f>
        <v>Hold 5 obligatorisk holdundervisning - Emne Næse 3+4 Hold 5</v>
      </c>
      <c r="C250" s="35">
        <f>C249</f>
        <v>44134</v>
      </c>
      <c r="D250" s="30">
        <v>0.48958333333333331</v>
      </c>
      <c r="E250" s="30">
        <v>0.55208333333333337</v>
      </c>
      <c r="G250" s="16" t="s">
        <v>284</v>
      </c>
      <c r="H250" s="142" t="s">
        <v>126</v>
      </c>
      <c r="I250" s="18" t="s">
        <v>117</v>
      </c>
      <c r="J250" s="6"/>
      <c r="K250" s="6"/>
      <c r="L250" s="6"/>
      <c r="M250" s="6"/>
      <c r="N250" s="6"/>
      <c r="O250"/>
      <c r="P250" s="6"/>
      <c r="Q250" s="6"/>
      <c r="V250" s="6"/>
      <c r="W250" s="6"/>
      <c r="X250" s="6"/>
    </row>
    <row r="251" spans="1:24" s="16" customFormat="1" ht="15">
      <c r="A251" s="3"/>
      <c r="B251" s="145" t="str">
        <f>"Hold " &amp; Table1[[#This Row],[Dette er for hold '# (fx 1-8 eller 1)]] &amp; " " &amp; Table1[[#This Row],[Beskrivelse]]</f>
        <v xml:space="preserve">Hold  </v>
      </c>
      <c r="C251" s="35"/>
      <c r="D251" s="30"/>
      <c r="E251" s="30"/>
      <c r="H251" s="135"/>
      <c r="I251" s="18"/>
      <c r="J251" s="6"/>
      <c r="K251" s="6"/>
      <c r="L251" s="6"/>
      <c r="M251" s="6"/>
      <c r="N251" s="6"/>
      <c r="O251"/>
      <c r="P251" s="88"/>
      <c r="Q251" s="88"/>
      <c r="R251" s="84"/>
      <c r="V251" s="6"/>
      <c r="W251" s="6"/>
      <c r="X251" s="6"/>
    </row>
    <row r="252" spans="1:24" s="16" customFormat="1" ht="15">
      <c r="A252" s="54"/>
      <c r="B252" s="145" t="str">
        <f>"Hold " &amp; Table1[[#This Row],[Dette er for hold '# (fx 1-8 eller 1)]] &amp; " " &amp; Table1[[#This Row],[Beskrivelse]]</f>
        <v xml:space="preserve">Hold  </v>
      </c>
      <c r="C252" s="55"/>
      <c r="D252" s="79"/>
      <c r="E252" s="79"/>
      <c r="F252" s="56"/>
      <c r="G252" s="56"/>
      <c r="H252" s="57"/>
      <c r="I252" s="59"/>
      <c r="J252" s="58"/>
      <c r="K252" s="58"/>
      <c r="L252" s="58"/>
      <c r="M252" s="58"/>
      <c r="N252" s="58"/>
      <c r="O252"/>
      <c r="P252" s="58"/>
      <c r="Q252" s="58"/>
      <c r="R252" s="56"/>
      <c r="V252" s="6"/>
      <c r="W252" s="58"/>
      <c r="X252" s="58"/>
    </row>
    <row r="253" spans="1:24" s="16" customFormat="1" ht="15">
      <c r="A253" s="3" t="s">
        <v>72</v>
      </c>
      <c r="B253" s="145" t="str">
        <f>"Hold " &amp; Table1[[#This Row],[Dette er for hold '# (fx 1-8 eller 1)]] &amp; " " &amp; Table1[[#This Row],[Beskrivelse]]</f>
        <v>Hold 7 obligatorisk holdundervisning - Emne Øre 1+2 Hold 7</v>
      </c>
      <c r="C253" s="35">
        <f>IF(Table1[[#This Row],[Navn]]&lt;&gt;"",DATE($T$7, 1, -2) - WEEKDAY(DATE($T$7, 1, 3)) +Table1[[#This Row],[Kal uge]]* 7+Table1[[#This Row],[Uge dag]]-1,"")</f>
        <v>44137</v>
      </c>
      <c r="D253" s="30">
        <v>0.33333333333333331</v>
      </c>
      <c r="E253" s="30">
        <v>0.39583333333333331</v>
      </c>
      <c r="G253" s="16" t="s">
        <v>285</v>
      </c>
      <c r="H253" s="164" t="s">
        <v>215</v>
      </c>
      <c r="I253" s="18" t="s">
        <v>116</v>
      </c>
      <c r="J253" s="6"/>
      <c r="K253" s="6"/>
      <c r="L253" s="6"/>
      <c r="M253" s="6"/>
      <c r="N253" s="6"/>
      <c r="O253"/>
      <c r="P253" s="6">
        <v>45</v>
      </c>
      <c r="Q253" s="6"/>
      <c r="R253" s="16">
        <v>1</v>
      </c>
      <c r="V253" s="6"/>
      <c r="W253" s="6"/>
      <c r="X253" s="6"/>
    </row>
    <row r="254" spans="1:24" s="16" customFormat="1" ht="15">
      <c r="A254" s="3" t="s">
        <v>72</v>
      </c>
      <c r="B254" s="145" t="str">
        <f>"Hold " &amp; Table1[[#This Row],[Dette er for hold '# (fx 1-8 eller 1)]] &amp; " " &amp; Table1[[#This Row],[Beskrivelse]]</f>
        <v>Hold 5-6 obligatorisk holdundervisning - Emne Øre 1+2 Hold 5+6</v>
      </c>
      <c r="C254" s="35">
        <f>C253</f>
        <v>44137</v>
      </c>
      <c r="D254" s="30">
        <v>0.40625</v>
      </c>
      <c r="E254" s="30">
        <v>0.46875</v>
      </c>
      <c r="G254" s="16" t="s">
        <v>286</v>
      </c>
      <c r="H254" s="164" t="s">
        <v>215</v>
      </c>
      <c r="I254" s="18" t="s">
        <v>82</v>
      </c>
      <c r="O254"/>
    </row>
    <row r="255" spans="1:24" s="16" customFormat="1" ht="15">
      <c r="A255" s="3" t="s">
        <v>72</v>
      </c>
      <c r="B255" s="145" t="str">
        <f>"Hold " &amp; Table1[[#This Row],[Dette er for hold '# (fx 1-8 eller 1)]] &amp; " " &amp; Table1[[#This Row],[Beskrivelse]]</f>
        <v>Hold 8 obligatorisk holdundervisning - Emne Øre 1+2 Hold 8</v>
      </c>
      <c r="C255" s="35">
        <f>C254</f>
        <v>44137</v>
      </c>
      <c r="D255" s="30">
        <v>0.48958333333333331</v>
      </c>
      <c r="E255" s="30">
        <v>0.55208333333333337</v>
      </c>
      <c r="G255" s="16" t="s">
        <v>287</v>
      </c>
      <c r="H255" s="164" t="s">
        <v>215</v>
      </c>
      <c r="I255" s="18" t="s">
        <v>118</v>
      </c>
      <c r="J255" s="6"/>
      <c r="K255" s="6"/>
      <c r="L255" s="6"/>
      <c r="M255" s="6"/>
      <c r="N255" s="6"/>
      <c r="O255"/>
      <c r="P255" s="6"/>
      <c r="Q255" s="6"/>
      <c r="V255" s="6"/>
      <c r="W255" s="6"/>
      <c r="X255" s="6"/>
    </row>
    <row r="256" spans="1:24" s="16" customFormat="1" ht="15">
      <c r="A256" s="3"/>
      <c r="B256" s="145" t="str">
        <f>"Hold " &amp; Table1[[#This Row],[Dette er for hold '# (fx 1-8 eller 1)]] &amp; " " &amp; Table1[[#This Row],[Beskrivelse]]</f>
        <v xml:space="preserve">Hold  </v>
      </c>
      <c r="C256" s="81"/>
      <c r="D256" s="86"/>
      <c r="E256" s="86"/>
      <c r="F256" s="84"/>
      <c r="G256" s="84"/>
      <c r="H256" s="87"/>
      <c r="I256" s="13"/>
      <c r="J256" s="6"/>
      <c r="K256" s="6"/>
      <c r="L256" s="6"/>
      <c r="M256" s="6"/>
      <c r="N256" s="6"/>
      <c r="O256"/>
      <c r="P256" s="6"/>
      <c r="Q256" s="6"/>
      <c r="V256" s="6"/>
      <c r="W256" s="6"/>
      <c r="X256" s="6"/>
    </row>
    <row r="257" spans="1:24" s="16" customFormat="1" ht="15">
      <c r="A257" s="3" t="s">
        <v>72</v>
      </c>
      <c r="B257" s="145" t="str">
        <f>"Hold " &amp; Table1[[#This Row],[Dette er for hold '# (fx 1-8 eller 1)]] &amp; " " &amp; Table1[[#This Row],[Beskrivelse]]</f>
        <v>Hold 8 obligatorisk holdundervisning - Emne: Hals 6 og Larynx 2 Hold 8</v>
      </c>
      <c r="C257" s="35">
        <f>C253+1</f>
        <v>44138</v>
      </c>
      <c r="D257" s="30">
        <v>0.33333333333333331</v>
      </c>
      <c r="E257" s="30">
        <v>0.39583333333333331</v>
      </c>
      <c r="G257" s="16" t="s">
        <v>288</v>
      </c>
      <c r="H257" s="164" t="s">
        <v>215</v>
      </c>
      <c r="I257" s="13" t="s">
        <v>118</v>
      </c>
      <c r="J257" s="6"/>
      <c r="K257" s="6"/>
      <c r="L257" s="6"/>
      <c r="M257" s="6"/>
      <c r="N257" s="6"/>
      <c r="O257"/>
      <c r="P257" s="88"/>
      <c r="Q257" s="88"/>
      <c r="R257" s="84"/>
      <c r="V257" s="6"/>
      <c r="W257" s="6"/>
      <c r="X257" s="6"/>
    </row>
    <row r="258" spans="1:24" s="16" customFormat="1" ht="15">
      <c r="A258" s="3" t="s">
        <v>72</v>
      </c>
      <c r="B258" s="145" t="str">
        <f>"Hold " &amp; Table1[[#This Row],[Dette er for hold '# (fx 1-8 eller 1)]] &amp; " " &amp; Table1[[#This Row],[Beskrivelse]]</f>
        <v>Hold 6 obligatorisk holdundervisning - Emne: Hals 6 og Larynx 2 Hold 6</v>
      </c>
      <c r="C258" s="35">
        <f>C257</f>
        <v>44138</v>
      </c>
      <c r="D258" s="30">
        <v>0.40625</v>
      </c>
      <c r="E258" s="30">
        <v>0.46875</v>
      </c>
      <c r="G258" s="16" t="s">
        <v>289</v>
      </c>
      <c r="H258" s="164" t="s">
        <v>215</v>
      </c>
      <c r="I258" s="18" t="s">
        <v>119</v>
      </c>
      <c r="J258" s="6"/>
      <c r="K258" s="6"/>
      <c r="L258" s="6"/>
      <c r="M258" s="6"/>
      <c r="N258" s="6"/>
      <c r="O258"/>
      <c r="P258" s="6"/>
      <c r="Q258" s="6"/>
      <c r="V258" s="6"/>
      <c r="W258" s="6"/>
      <c r="X258" s="6"/>
    </row>
    <row r="259" spans="1:24" s="16" customFormat="1" ht="15">
      <c r="A259" s="3" t="s">
        <v>72</v>
      </c>
      <c r="B259" s="145" t="str">
        <f>"Hold " &amp; Table1[[#This Row],[Dette er for hold '# (fx 1-8 eller 1)]] &amp; " " &amp; Table1[[#This Row],[Beskrivelse]]</f>
        <v>Hold 7 obligatorisk holdundervisning - Emne: Hals 6 og Larynx 2 Hold 7</v>
      </c>
      <c r="C259" s="35">
        <f>C258</f>
        <v>44138</v>
      </c>
      <c r="D259" s="30">
        <v>0.48958333333333331</v>
      </c>
      <c r="E259" s="30">
        <v>0.55208333333333337</v>
      </c>
      <c r="F259" s="6"/>
      <c r="G259" s="16" t="s">
        <v>290</v>
      </c>
      <c r="H259" s="164" t="s">
        <v>215</v>
      </c>
      <c r="I259" s="18" t="s">
        <v>116</v>
      </c>
      <c r="J259" s="6"/>
      <c r="K259" s="6"/>
      <c r="L259" s="6"/>
      <c r="M259" s="6"/>
      <c r="N259" s="6"/>
      <c r="O259"/>
      <c r="P259" s="6"/>
      <c r="Q259" s="6"/>
      <c r="V259" s="6"/>
      <c r="W259" s="6"/>
      <c r="X259" s="6"/>
    </row>
    <row r="260" spans="1:24" s="16" customFormat="1" ht="15">
      <c r="A260" s="3"/>
      <c r="B260" s="145" t="str">
        <f>"Hold " &amp; Table1[[#This Row],[Dette er for hold '# (fx 1-8 eller 1)]] &amp; " " &amp; Table1[[#This Row],[Beskrivelse]]</f>
        <v xml:space="preserve">Hold  </v>
      </c>
      <c r="C260" s="81"/>
      <c r="D260" s="86"/>
      <c r="E260" s="86"/>
      <c r="F260" s="88"/>
      <c r="G260" s="84"/>
      <c r="H260" s="87"/>
      <c r="I260" s="13"/>
      <c r="O260"/>
    </row>
    <row r="261" spans="1:24" s="16" customFormat="1" ht="15">
      <c r="A261" s="3"/>
      <c r="B261" s="145" t="str">
        <f>"Hold " &amp; Table1[[#This Row],[Dette er for hold '# (fx 1-8 eller 1)]] &amp; " " &amp; Table1[[#This Row],[Beskrivelse]]</f>
        <v xml:space="preserve">Hold  </v>
      </c>
      <c r="C261" s="35">
        <f>C253+2</f>
        <v>44139</v>
      </c>
      <c r="D261" s="30">
        <v>0.33333333333333331</v>
      </c>
      <c r="E261" s="30">
        <v>0.39583333333333331</v>
      </c>
      <c r="H261" s="164" t="s">
        <v>215</v>
      </c>
      <c r="I261" s="13"/>
      <c r="J261" s="6"/>
      <c r="K261" s="6"/>
      <c r="L261" s="6"/>
      <c r="M261" s="6"/>
      <c r="N261" s="6"/>
      <c r="O261"/>
      <c r="P261" s="6"/>
      <c r="Q261" s="6"/>
      <c r="V261" s="6"/>
      <c r="W261" s="6"/>
      <c r="X261" s="6"/>
    </row>
    <row r="262" spans="1:24" s="16" customFormat="1" ht="15">
      <c r="A262" s="3" t="s">
        <v>72</v>
      </c>
      <c r="B262" s="145" t="str">
        <f>"Hold " &amp; Table1[[#This Row],[Dette er for hold '# (fx 1-8 eller 1)]] &amp; " " &amp; Table1[[#This Row],[Beskrivelse]]</f>
        <v>Hold 5-6 obligatorisk holdundervisning - Emne Hals 1+2 Hold 5+6</v>
      </c>
      <c r="C262" s="35">
        <f>C261</f>
        <v>44139</v>
      </c>
      <c r="D262" s="30">
        <v>0.40625</v>
      </c>
      <c r="E262" s="30">
        <v>0.46875</v>
      </c>
      <c r="G262" s="16" t="s">
        <v>291</v>
      </c>
      <c r="H262" s="164" t="s">
        <v>215</v>
      </c>
      <c r="I262" s="13" t="s">
        <v>82</v>
      </c>
      <c r="J262" s="6"/>
      <c r="K262" s="6"/>
      <c r="L262" s="6"/>
      <c r="M262" s="6"/>
      <c r="N262" s="6"/>
      <c r="O262"/>
      <c r="P262" s="88"/>
      <c r="Q262" s="88"/>
      <c r="R262" s="84"/>
      <c r="V262" s="6"/>
      <c r="W262" s="6"/>
      <c r="X262" s="6"/>
    </row>
    <row r="263" spans="1:24" s="16" customFormat="1" ht="15">
      <c r="A263" s="3" t="s">
        <v>72</v>
      </c>
      <c r="B263" s="145" t="str">
        <f>"Hold " &amp; Table1[[#This Row],[Dette er for hold '# (fx 1-8 eller 1)]] &amp; " " &amp; Table1[[#This Row],[Beskrivelse]]</f>
        <v>Hold 7-8 obligatorisk holdundervisning - Emne Hals 1+2 Hold 7+8</v>
      </c>
      <c r="C263" s="35">
        <f>C262</f>
        <v>44139</v>
      </c>
      <c r="D263" s="30">
        <v>0.48958333333333331</v>
      </c>
      <c r="E263" s="30">
        <v>0.55208333333333337</v>
      </c>
      <c r="G263" s="16" t="s">
        <v>292</v>
      </c>
      <c r="H263" s="164" t="s">
        <v>215</v>
      </c>
      <c r="I263" s="13" t="s">
        <v>83</v>
      </c>
      <c r="J263" s="6"/>
      <c r="K263" s="6"/>
      <c r="L263" s="6"/>
      <c r="M263" s="6"/>
      <c r="N263" s="6"/>
      <c r="O263"/>
      <c r="P263" s="6"/>
      <c r="Q263" s="6"/>
      <c r="V263" s="6"/>
      <c r="W263" s="6"/>
      <c r="X263" s="6"/>
    </row>
    <row r="264" spans="1:24" s="16" customFormat="1" ht="15">
      <c r="A264" s="3"/>
      <c r="B264" s="145" t="str">
        <f>"Hold " &amp; Table1[[#This Row],[Dette er for hold '# (fx 1-8 eller 1)]] &amp; " " &amp; Table1[[#This Row],[Beskrivelse]]</f>
        <v xml:space="preserve">Hold  </v>
      </c>
      <c r="C264" s="80"/>
      <c r="D264" s="86"/>
      <c r="E264" s="86"/>
      <c r="F264" s="84"/>
      <c r="G264" s="84"/>
      <c r="H264" s="87"/>
      <c r="I264" s="18"/>
      <c r="J264" s="6"/>
      <c r="K264" s="6"/>
      <c r="L264" s="6"/>
      <c r="M264" s="6"/>
      <c r="N264" s="6"/>
      <c r="O264"/>
      <c r="P264" s="6"/>
      <c r="Q264" s="6"/>
      <c r="V264" s="6"/>
      <c r="W264" s="6"/>
      <c r="X264" s="6"/>
    </row>
    <row r="265" spans="1:24" s="16" customFormat="1" ht="15">
      <c r="A265" s="3" t="s">
        <v>72</v>
      </c>
      <c r="B265" s="145" t="str">
        <f>"Hold " &amp; Table1[[#This Row],[Dette er for hold '# (fx 1-8 eller 1)]] &amp; " " &amp; Table1[[#This Row],[Beskrivelse]]</f>
        <v>Hold 7 obligatorisk holdundervisning - Emne Hals 3+4 Hold 7</v>
      </c>
      <c r="C265" s="35">
        <f>C253+3</f>
        <v>44140</v>
      </c>
      <c r="D265" s="30">
        <v>0.33333333333333331</v>
      </c>
      <c r="E265" s="30">
        <v>0.39583333333333331</v>
      </c>
      <c r="F265" s="66"/>
      <c r="G265" s="16" t="s">
        <v>293</v>
      </c>
      <c r="H265" s="164" t="s">
        <v>215</v>
      </c>
      <c r="I265" s="18" t="s">
        <v>116</v>
      </c>
      <c r="J265" s="6"/>
      <c r="K265" s="6"/>
      <c r="L265" s="6"/>
      <c r="M265" s="6"/>
      <c r="N265" s="6"/>
      <c r="O265"/>
      <c r="P265" s="6"/>
      <c r="Q265" s="6"/>
      <c r="V265" s="6"/>
      <c r="W265" s="6"/>
      <c r="X265" s="6"/>
    </row>
    <row r="266" spans="1:24" s="16" customFormat="1" ht="15">
      <c r="A266" s="3" t="s">
        <v>72</v>
      </c>
      <c r="B266" s="145" t="str">
        <f>"Hold " &amp; Table1[[#This Row],[Dette er for hold '# (fx 1-8 eller 1)]] &amp; " " &amp; Table1[[#This Row],[Beskrivelse]]</f>
        <v>Hold 5 obligatorisk holdundervisning - Emne Hals 3+4 Hold 5</v>
      </c>
      <c r="C266" s="35">
        <f>C265</f>
        <v>44140</v>
      </c>
      <c r="D266" s="30">
        <v>0.40625</v>
      </c>
      <c r="E266" s="30">
        <v>0.46875</v>
      </c>
      <c r="F266" s="66"/>
      <c r="G266" s="16" t="s">
        <v>294</v>
      </c>
      <c r="H266" s="164" t="s">
        <v>215</v>
      </c>
      <c r="I266" s="18" t="s">
        <v>117</v>
      </c>
      <c r="O266"/>
    </row>
    <row r="267" spans="1:24" s="16" customFormat="1" ht="15">
      <c r="A267" s="3" t="s">
        <v>72</v>
      </c>
      <c r="B267" s="145" t="str">
        <f>"Hold " &amp; Table1[[#This Row],[Dette er for hold '# (fx 1-8 eller 1)]] &amp; " " &amp; Table1[[#This Row],[Beskrivelse]]</f>
        <v>Hold 8 obligatorisk holdundervisning - Emne Hals 3+4 Hold 8</v>
      </c>
      <c r="C267" s="35">
        <f>C266</f>
        <v>44140</v>
      </c>
      <c r="D267" s="30">
        <v>0.48958333333333331</v>
      </c>
      <c r="E267" s="30">
        <v>0.55208333333333337</v>
      </c>
      <c r="F267" s="66"/>
      <c r="G267" s="16" t="s">
        <v>295</v>
      </c>
      <c r="H267" s="164" t="s">
        <v>215</v>
      </c>
      <c r="I267" s="18" t="s">
        <v>118</v>
      </c>
      <c r="O267"/>
      <c r="P267" s="84"/>
      <c r="Q267" s="84"/>
      <c r="R267" s="84"/>
    </row>
    <row r="268" spans="1:24" s="16" customFormat="1" ht="15">
      <c r="A268" s="3"/>
      <c r="B268" s="145" t="str">
        <f>"Hold " &amp; Table1[[#This Row],[Dette er for hold '# (fx 1-8 eller 1)]] &amp; " " &amp; Table1[[#This Row],[Beskrivelse]]</f>
        <v xml:space="preserve">Hold  </v>
      </c>
      <c r="C268" s="81"/>
      <c r="D268" s="82"/>
      <c r="E268" s="82"/>
      <c r="F268" s="83"/>
      <c r="G268" s="84"/>
      <c r="H268" s="87"/>
      <c r="I268" s="18"/>
      <c r="O268"/>
    </row>
    <row r="269" spans="1:24" s="16" customFormat="1" ht="15.75">
      <c r="A269" s="3"/>
      <c r="B269" s="145" t="str">
        <f>"Hold " &amp; Table1[[#This Row],[Dette er for hold '# (fx 1-8 eller 1)]] &amp; " " &amp; Table1[[#This Row],[Beskrivelse]]</f>
        <v>Hold  obligatorisk holdundervisning</v>
      </c>
      <c r="C269" s="32">
        <f>C253+4</f>
        <v>44141</v>
      </c>
      <c r="D269" s="30">
        <v>0.33333333333333331</v>
      </c>
      <c r="E269" s="30">
        <v>0.39583333333333331</v>
      </c>
      <c r="F269" s="6"/>
      <c r="G269" s="16" t="s">
        <v>30</v>
      </c>
      <c r="H269" s="142"/>
      <c r="I269" s="18"/>
      <c r="O269"/>
    </row>
    <row r="270" spans="1:24" s="16" customFormat="1" ht="15">
      <c r="A270" s="3"/>
      <c r="B270" s="145" t="str">
        <f>"Hold " &amp; Table1[[#This Row],[Dette er for hold '# (fx 1-8 eller 1)]] &amp; " " &amp; Table1[[#This Row],[Beskrivelse]]</f>
        <v>Hold  obligatorisk holdundervisning</v>
      </c>
      <c r="C270" s="35">
        <f>C269</f>
        <v>44141</v>
      </c>
      <c r="D270" s="30">
        <v>0.40625</v>
      </c>
      <c r="E270" s="30">
        <v>0.46875</v>
      </c>
      <c r="G270" s="16" t="s">
        <v>30</v>
      </c>
      <c r="H270" s="142"/>
      <c r="I270" s="18"/>
      <c r="O270"/>
    </row>
    <row r="271" spans="1:24" s="16" customFormat="1" ht="15">
      <c r="A271" s="3"/>
      <c r="B271" s="145" t="str">
        <f>"Hold " &amp; Table1[[#This Row],[Dette er for hold '# (fx 1-8 eller 1)]] &amp; " " &amp; Table1[[#This Row],[Beskrivelse]]</f>
        <v>Hold  obligatorisk holdundervisning</v>
      </c>
      <c r="C271" s="35">
        <f>C270</f>
        <v>44141</v>
      </c>
      <c r="D271" s="30">
        <v>0.48958333333333331</v>
      </c>
      <c r="E271" s="30">
        <v>0.55208333333333337</v>
      </c>
      <c r="G271" s="16" t="s">
        <v>30</v>
      </c>
      <c r="H271" s="142"/>
      <c r="I271" s="18"/>
      <c r="O271"/>
    </row>
    <row r="272" spans="1:24" s="16" customFormat="1" ht="15">
      <c r="A272" s="3"/>
      <c r="B272" s="145" t="str">
        <f>"Hold " &amp; Table1[[#This Row],[Dette er for hold '# (fx 1-8 eller 1)]] &amp; " " &amp; Table1[[#This Row],[Beskrivelse]]</f>
        <v xml:space="preserve">Hold  </v>
      </c>
      <c r="C272" s="35"/>
      <c r="D272" s="30"/>
      <c r="E272" s="30"/>
      <c r="H272" s="135"/>
      <c r="I272" s="18"/>
      <c r="O272"/>
      <c r="P272" s="84"/>
      <c r="Q272" s="84"/>
      <c r="R272" s="84"/>
    </row>
    <row r="273" spans="1:24" s="16" customFormat="1" ht="15">
      <c r="A273" s="54"/>
      <c r="B273" s="145" t="str">
        <f>"Hold " &amp; Table1[[#This Row],[Dette er for hold '# (fx 1-8 eller 1)]] &amp; " " &amp; Table1[[#This Row],[Beskrivelse]]</f>
        <v xml:space="preserve">Hold  </v>
      </c>
      <c r="C273" s="55"/>
      <c r="D273" s="79"/>
      <c r="E273" s="79"/>
      <c r="F273" s="56"/>
      <c r="G273" s="56"/>
      <c r="H273" s="57"/>
      <c r="I273" s="79"/>
      <c r="J273" s="56"/>
      <c r="K273" s="56"/>
      <c r="L273" s="57"/>
      <c r="O273"/>
      <c r="P273" s="56"/>
      <c r="Q273" s="56"/>
      <c r="R273" s="56"/>
    </row>
    <row r="274" spans="1:24" s="16" customFormat="1" ht="15">
      <c r="A274" s="3"/>
      <c r="B274" s="145" t="str">
        <f>"Hold " &amp; Table1[[#This Row],[Dette er for hold '# (fx 1-8 eller 1)]] &amp; " " &amp; Table1[[#This Row],[Beskrivelse]]</f>
        <v xml:space="preserve">Hold  </v>
      </c>
      <c r="C274" s="36"/>
      <c r="D274" s="152"/>
      <c r="E274" s="17"/>
      <c r="H274" s="18"/>
      <c r="I274" s="14"/>
      <c r="J274"/>
      <c r="K274"/>
      <c r="L274"/>
      <c r="M274" s="40"/>
      <c r="N274"/>
      <c r="O274"/>
      <c r="P274"/>
      <c r="Q274"/>
      <c r="R274"/>
      <c r="W274" s="40"/>
      <c r="X274" s="40"/>
    </row>
    <row r="275" spans="1:24" s="16" customFormat="1" ht="15">
      <c r="A275" s="3" t="s">
        <v>72</v>
      </c>
      <c r="B275" s="145" t="str">
        <f>"Hold " &amp; Table1[[#This Row],[Dette er for hold '# (fx 1-8 eller 1)]] &amp; " " &amp; Table1[[#This Row],[Beskrivelse]]</f>
        <v>Hold 5 obligatorisk holdundervisning - Emne Aud+Otoneu Hold 5+8</v>
      </c>
      <c r="C275" s="35">
        <f>IF(Table1[[#This Row],[Navn]]&lt;&gt;"",DATE($T$7, 1, -2) - WEEKDAY(DATE($T$7, 1, 3)) +Table1[[#This Row],[Kal uge]]* 7+Table1[[#This Row],[Uge dag]]-1,"")</f>
        <v>44144</v>
      </c>
      <c r="D275" s="30">
        <v>0.33333333333333331</v>
      </c>
      <c r="E275" s="30">
        <v>0.39583333333333331</v>
      </c>
      <c r="G275" s="16" t="s">
        <v>296</v>
      </c>
      <c r="H275" s="164" t="s">
        <v>215</v>
      </c>
      <c r="I275" s="18" t="s">
        <v>117</v>
      </c>
      <c r="O275"/>
      <c r="P275" s="16">
        <v>46</v>
      </c>
      <c r="R275" s="16">
        <v>1</v>
      </c>
    </row>
    <row r="276" spans="1:24" s="16" customFormat="1" ht="15">
      <c r="A276" s="3" t="s">
        <v>72</v>
      </c>
      <c r="B276" s="145" t="str">
        <f>"Hold " &amp; Table1[[#This Row],[Dette er for hold '# (fx 1-8 eller 1)]] &amp; " " &amp; Table1[[#This Row],[Beskrivelse]]</f>
        <v>Hold 8 obligatorisk holdundervisning - Emne Aud+Otoneu Hold 5+8</v>
      </c>
      <c r="C276" s="35">
        <f>IF(Table1[[#This Row],[Navn]]&lt;&gt;"",DATE($T$7, 1, -2) - WEEKDAY(DATE($T$7, 1, 3)) +Table1[[#This Row],[Kal uge]]* 7+Table1[[#This Row],[Uge dag]]-1,"")</f>
        <v>44144</v>
      </c>
      <c r="D276" s="30">
        <v>0.33333333333333331</v>
      </c>
      <c r="E276" s="30">
        <v>0.39583333333333331</v>
      </c>
      <c r="G276" s="16" t="s">
        <v>296</v>
      </c>
      <c r="H276" s="164" t="s">
        <v>215</v>
      </c>
      <c r="I276" s="18" t="s">
        <v>118</v>
      </c>
      <c r="O276"/>
      <c r="P276" s="16">
        <v>46</v>
      </c>
      <c r="R276" s="16">
        <v>1</v>
      </c>
    </row>
    <row r="277" spans="1:24" s="16" customFormat="1" ht="15">
      <c r="A277" s="3" t="s">
        <v>72</v>
      </c>
      <c r="B277" s="145" t="str">
        <f>"Hold " &amp; Table1[[#This Row],[Dette er for hold '# (fx 1-8 eller 1)]] &amp; " " &amp; Table1[[#This Row],[Beskrivelse]]</f>
        <v>Hold 6 obligatorisk holdundervisning - Emne Aud+Otoneu Hold 6</v>
      </c>
      <c r="C277" s="35">
        <f>C275</f>
        <v>44144</v>
      </c>
      <c r="D277" s="30">
        <v>0.40625</v>
      </c>
      <c r="E277" s="30">
        <v>0.46875</v>
      </c>
      <c r="G277" s="16" t="s">
        <v>297</v>
      </c>
      <c r="H277" s="164" t="s">
        <v>215</v>
      </c>
      <c r="I277" s="18" t="s">
        <v>119</v>
      </c>
      <c r="O277"/>
    </row>
    <row r="278" spans="1:24" s="16" customFormat="1" ht="15">
      <c r="A278" s="3" t="s">
        <v>72</v>
      </c>
      <c r="B278" s="145" t="str">
        <f>"Hold " &amp; Table1[[#This Row],[Dette er for hold '# (fx 1-8 eller 1)]] &amp; " " &amp; Table1[[#This Row],[Beskrivelse]]</f>
        <v>Hold 7 obligatorisk holdundervisning - Emne Aud+Otoneu Hold 7</v>
      </c>
      <c r="C278" s="35">
        <f>C277</f>
        <v>44144</v>
      </c>
      <c r="D278" s="30">
        <v>0.48958333333333331</v>
      </c>
      <c r="E278" s="30">
        <v>0.55208333333333337</v>
      </c>
      <c r="G278" s="16" t="s">
        <v>298</v>
      </c>
      <c r="H278" s="164" t="s">
        <v>215</v>
      </c>
      <c r="I278" s="18" t="s">
        <v>116</v>
      </c>
      <c r="O278"/>
    </row>
    <row r="279" spans="1:24" s="16" customFormat="1" ht="15">
      <c r="A279" s="3"/>
      <c r="B279" s="145" t="str">
        <f>"Hold " &amp; Table1[[#This Row],[Dette er for hold '# (fx 1-8 eller 1)]] &amp; " " &amp; Table1[[#This Row],[Beskrivelse]]</f>
        <v xml:space="preserve">Hold  </v>
      </c>
      <c r="C279" s="81"/>
      <c r="D279" s="86"/>
      <c r="E279" s="86"/>
      <c r="F279" s="84"/>
      <c r="G279" s="84"/>
      <c r="H279" s="87"/>
      <c r="I279" s="13"/>
      <c r="O279"/>
    </row>
    <row r="280" spans="1:24" s="16" customFormat="1" ht="15">
      <c r="A280" s="3"/>
      <c r="B280" s="145" t="str">
        <f>"Hold " &amp; Table1[[#This Row],[Dette er for hold '# (fx 1-8 eller 1)]] &amp; " " &amp; Table1[[#This Row],[Beskrivelse]]</f>
        <v>Hold  obligatorisk holdundervisning</v>
      </c>
      <c r="C280" s="35">
        <f>C275+1</f>
        <v>44145</v>
      </c>
      <c r="D280" s="30">
        <v>0.33333333333333331</v>
      </c>
      <c r="E280" s="30">
        <v>0.39583333333333331</v>
      </c>
      <c r="G280" s="16" t="s">
        <v>30</v>
      </c>
      <c r="H280" s="142"/>
      <c r="I280" s="13"/>
      <c r="O280"/>
      <c r="P280" s="84"/>
      <c r="Q280" s="84"/>
      <c r="R280" s="84"/>
    </row>
    <row r="281" spans="1:24" s="16" customFormat="1" ht="15">
      <c r="A281" s="3"/>
      <c r="B281" s="145" t="str">
        <f>"Hold " &amp; Table1[[#This Row],[Dette er for hold '# (fx 1-8 eller 1)]] &amp; " " &amp; Table1[[#This Row],[Beskrivelse]]</f>
        <v>Hold  obligatorisk holdundervisning</v>
      </c>
      <c r="C281" s="35">
        <f>C280</f>
        <v>44145</v>
      </c>
      <c r="D281" s="30">
        <v>0.40625</v>
      </c>
      <c r="E281" s="30">
        <v>0.46875</v>
      </c>
      <c r="G281" s="16" t="s">
        <v>30</v>
      </c>
      <c r="H281" s="142"/>
      <c r="I281" s="18"/>
      <c r="O281"/>
    </row>
    <row r="282" spans="1:24" s="16" customFormat="1" ht="15">
      <c r="A282" s="3"/>
      <c r="B282" s="145" t="str">
        <f>"Hold " &amp; Table1[[#This Row],[Dette er for hold '# (fx 1-8 eller 1)]] &amp; " " &amp; Table1[[#This Row],[Beskrivelse]]</f>
        <v>Hold  obligatorisk holdundervisning</v>
      </c>
      <c r="C282" s="35">
        <f>C281</f>
        <v>44145</v>
      </c>
      <c r="D282" s="30">
        <v>0.48958333333333331</v>
      </c>
      <c r="E282" s="30">
        <v>0.55208333333333337</v>
      </c>
      <c r="F282" s="6"/>
      <c r="G282" s="16" t="s">
        <v>30</v>
      </c>
      <c r="H282" s="142"/>
      <c r="I282" s="18"/>
      <c r="O282"/>
    </row>
    <row r="283" spans="1:24" s="16" customFormat="1" ht="15">
      <c r="A283" s="3"/>
      <c r="B283" s="145" t="str">
        <f>"Hold " &amp; Table1[[#This Row],[Dette er for hold '# (fx 1-8 eller 1)]] &amp; " " &amp; Table1[[#This Row],[Beskrivelse]]</f>
        <v xml:space="preserve">Hold  </v>
      </c>
      <c r="C283" s="81"/>
      <c r="D283" s="86"/>
      <c r="E283" s="86"/>
      <c r="F283" s="88"/>
      <c r="G283" s="84"/>
      <c r="H283" s="87"/>
      <c r="I283" s="13"/>
      <c r="O283"/>
    </row>
    <row r="284" spans="1:24" s="16" customFormat="1" ht="15">
      <c r="A284" s="3"/>
      <c r="B284" s="145" t="str">
        <f>"Hold " &amp; Table1[[#This Row],[Dette er for hold '# (fx 1-8 eller 1)]] &amp; " " &amp; Table1[[#This Row],[Beskrivelse]]</f>
        <v xml:space="preserve">Hold  </v>
      </c>
      <c r="C284" s="35">
        <f>C275+2</f>
        <v>44146</v>
      </c>
      <c r="D284" s="30">
        <v>0.33333333333333331</v>
      </c>
      <c r="E284" s="30">
        <v>0.39583333333333331</v>
      </c>
      <c r="H284" s="164"/>
      <c r="I284" s="13"/>
      <c r="O284"/>
    </row>
    <row r="285" spans="1:24" s="16" customFormat="1" ht="15">
      <c r="A285" s="3" t="s">
        <v>72</v>
      </c>
      <c r="B285" s="145" t="str">
        <f>"Hold " &amp; Table1[[#This Row],[Dette er for hold '# (fx 1-8 eller 1)]] &amp; " " &amp; Table1[[#This Row],[Beskrivelse]]</f>
        <v>Hold 5-6 obligatorisk holdundervisning - Emne Næse 1+2 Hold 5+6</v>
      </c>
      <c r="C285" s="35">
        <f>C284</f>
        <v>44146</v>
      </c>
      <c r="D285" s="30">
        <v>0.40625</v>
      </c>
      <c r="E285" s="30">
        <v>0.46875</v>
      </c>
      <c r="G285" s="16" t="s">
        <v>299</v>
      </c>
      <c r="H285" s="164" t="s">
        <v>215</v>
      </c>
      <c r="I285" s="13" t="s">
        <v>82</v>
      </c>
      <c r="O285"/>
      <c r="P285" s="84"/>
      <c r="Q285" s="84"/>
      <c r="R285" s="84"/>
    </row>
    <row r="286" spans="1:24" s="16" customFormat="1" ht="15">
      <c r="A286" s="3" t="s">
        <v>72</v>
      </c>
      <c r="B286" s="145" t="str">
        <f>"Hold " &amp; Table1[[#This Row],[Dette er for hold '# (fx 1-8 eller 1)]] &amp; " " &amp; Table1[[#This Row],[Beskrivelse]]</f>
        <v>Hold 7-8 obligatorisk holdundervisning - Emne Næse 1+2 Hold 7+8</v>
      </c>
      <c r="C286" s="35">
        <f>C285</f>
        <v>44146</v>
      </c>
      <c r="D286" s="30">
        <v>0.48958333333333331</v>
      </c>
      <c r="E286" s="30">
        <v>0.55208333333333337</v>
      </c>
      <c r="G286" s="16" t="s">
        <v>300</v>
      </c>
      <c r="H286" s="164" t="s">
        <v>215</v>
      </c>
      <c r="I286" s="13" t="s">
        <v>83</v>
      </c>
      <c r="O286"/>
    </row>
    <row r="287" spans="1:24" s="16" customFormat="1" ht="15">
      <c r="A287" s="3"/>
      <c r="B287" s="145" t="str">
        <f>"Hold " &amp; Table1[[#This Row],[Dette er for hold '# (fx 1-8 eller 1)]] &amp; " " &amp; Table1[[#This Row],[Beskrivelse]]</f>
        <v xml:space="preserve">Hold  </v>
      </c>
      <c r="C287" s="80"/>
      <c r="D287" s="86"/>
      <c r="E287" s="86"/>
      <c r="F287" s="84"/>
      <c r="G287" s="84"/>
      <c r="H287" s="87"/>
      <c r="I287" s="18"/>
      <c r="O287"/>
    </row>
    <row r="288" spans="1:24" s="16" customFormat="1" ht="15">
      <c r="A288" s="3"/>
      <c r="B288" s="145" t="str">
        <f>"Hold " &amp; Table1[[#This Row],[Dette er for hold '# (fx 1-8 eller 1)]] &amp; " " &amp; Table1[[#This Row],[Beskrivelse]]</f>
        <v>Hold  obligatorisk holdundervisning</v>
      </c>
      <c r="C288" s="35">
        <f>C275+3</f>
        <v>44147</v>
      </c>
      <c r="D288" s="30">
        <v>0.33333333333333331</v>
      </c>
      <c r="E288" s="30">
        <v>0.39583333333333331</v>
      </c>
      <c r="F288" s="66"/>
      <c r="G288" s="16" t="s">
        <v>30</v>
      </c>
      <c r="H288" s="142"/>
      <c r="I288" s="18"/>
      <c r="O288"/>
    </row>
    <row r="289" spans="1:24" s="16" customFormat="1" ht="15">
      <c r="A289" s="3"/>
      <c r="B289" s="145" t="str">
        <f>"Hold " &amp; Table1[[#This Row],[Dette er for hold '# (fx 1-8 eller 1)]] &amp; " " &amp; Table1[[#This Row],[Beskrivelse]]</f>
        <v>Hold  obligatorisk holdundervisning</v>
      </c>
      <c r="C289" s="35">
        <f>C288</f>
        <v>44147</v>
      </c>
      <c r="D289" s="30">
        <v>0.40625</v>
      </c>
      <c r="E289" s="30">
        <v>0.46875</v>
      </c>
      <c r="F289" s="66"/>
      <c r="G289" s="16" t="s">
        <v>30</v>
      </c>
      <c r="H289" s="142"/>
      <c r="I289" s="18"/>
      <c r="O289"/>
    </row>
    <row r="290" spans="1:24" s="16" customFormat="1" ht="15">
      <c r="A290" s="3"/>
      <c r="B290" s="145" t="str">
        <f>"Hold " &amp; Table1[[#This Row],[Dette er for hold '# (fx 1-8 eller 1)]] &amp; " " &amp; Table1[[#This Row],[Beskrivelse]]</f>
        <v>Hold  obligatorisk holdundervisning</v>
      </c>
      <c r="C290" s="35">
        <f>C289</f>
        <v>44147</v>
      </c>
      <c r="D290" s="30">
        <v>0.48958333333333331</v>
      </c>
      <c r="E290" s="30">
        <v>0.55208333333333337</v>
      </c>
      <c r="F290" s="66"/>
      <c r="G290" s="16" t="s">
        <v>30</v>
      </c>
      <c r="H290" s="142"/>
      <c r="I290" s="18"/>
      <c r="O290"/>
      <c r="P290" s="84"/>
      <c r="Q290" s="84"/>
      <c r="R290" s="84"/>
    </row>
    <row r="291" spans="1:24" s="16" customFormat="1" ht="15">
      <c r="A291" s="3"/>
      <c r="B291" s="145" t="str">
        <f>"Hold " &amp; Table1[[#This Row],[Dette er for hold '# (fx 1-8 eller 1)]] &amp; " " &amp; Table1[[#This Row],[Beskrivelse]]</f>
        <v xml:space="preserve">Hold  </v>
      </c>
      <c r="C291" s="81"/>
      <c r="D291" s="82"/>
      <c r="E291" s="82"/>
      <c r="F291" s="83"/>
      <c r="G291" s="84"/>
      <c r="H291" s="87"/>
      <c r="I291" s="18"/>
      <c r="O291"/>
    </row>
    <row r="292" spans="1:24" s="16" customFormat="1" ht="15">
      <c r="A292" s="3" t="s">
        <v>72</v>
      </c>
      <c r="B292" s="145" t="str">
        <f>"Hold " &amp; Table1[[#This Row],[Dette er for hold '# (fx 1-8 eller 1)]] &amp; " " &amp; Table1[[#This Row],[Beskrivelse]]</f>
        <v>Hold 5 obligatorisk holdundervisning - Emne Hals 6 + Larynx 2 Hold 5</v>
      </c>
      <c r="C292" s="32">
        <f>C275+4</f>
        <v>44148</v>
      </c>
      <c r="D292" s="30">
        <v>0.33333333333333331</v>
      </c>
      <c r="E292" s="30">
        <v>0.39583333333333331</v>
      </c>
      <c r="F292" s="6"/>
      <c r="G292" s="16" t="s">
        <v>301</v>
      </c>
      <c r="H292" s="164" t="s">
        <v>215</v>
      </c>
      <c r="I292" s="18" t="s">
        <v>117</v>
      </c>
      <c r="O292"/>
    </row>
    <row r="293" spans="1:24" s="16" customFormat="1" ht="15">
      <c r="A293" s="3" t="s">
        <v>72</v>
      </c>
      <c r="B293" s="145" t="str">
        <f>"Hold " &amp; Table1[[#This Row],[Dette er for hold '# (fx 1-8 eller 1)]] &amp; " " &amp; Table1[[#This Row],[Beskrivelse]]</f>
        <v>Hold 6 obligatorisk holdundervisning - Emne Hals 3+4 Hold 6</v>
      </c>
      <c r="C293" s="35">
        <f>C292</f>
        <v>44148</v>
      </c>
      <c r="D293" s="30">
        <v>0.40625</v>
      </c>
      <c r="E293" s="30">
        <v>0.46875</v>
      </c>
      <c r="G293" s="16" t="s">
        <v>302</v>
      </c>
      <c r="H293" s="164" t="s">
        <v>215</v>
      </c>
      <c r="I293" s="18" t="s">
        <v>119</v>
      </c>
      <c r="O293"/>
    </row>
    <row r="294" spans="1:24" s="16" customFormat="1" ht="15">
      <c r="A294" s="3"/>
      <c r="B294" s="145" t="str">
        <f>"Hold " &amp; Table1[[#This Row],[Dette er for hold '# (fx 1-8 eller 1)]] &amp; " " &amp; Table1[[#This Row],[Beskrivelse]]</f>
        <v>Hold  obligatorisk holdundervisning</v>
      </c>
      <c r="C294" s="35">
        <f>C293</f>
        <v>44148</v>
      </c>
      <c r="D294" s="30">
        <v>0.48958333333333331</v>
      </c>
      <c r="E294" s="30">
        <v>0.55208333333333337</v>
      </c>
      <c r="G294" s="16" t="s">
        <v>30</v>
      </c>
      <c r="H294" s="164"/>
      <c r="I294" s="18"/>
      <c r="O294"/>
    </row>
    <row r="295" spans="1:24" s="16" customFormat="1" ht="15">
      <c r="A295" s="3"/>
      <c r="B295" s="145" t="str">
        <f>"Hold " &amp; Table1[[#This Row],[Dette er for hold '# (fx 1-8 eller 1)]] &amp; " " &amp; Table1[[#This Row],[Beskrivelse]]</f>
        <v xml:space="preserve">Hold  </v>
      </c>
      <c r="C295" s="35"/>
      <c r="D295" s="30"/>
      <c r="E295" s="30"/>
      <c r="H295" s="135"/>
      <c r="I295" s="18"/>
      <c r="O295"/>
      <c r="P295" s="84"/>
      <c r="Q295" s="84"/>
      <c r="R295" s="84"/>
    </row>
    <row r="296" spans="1:24" s="16" customFormat="1" ht="15.75">
      <c r="A296" s="54"/>
      <c r="B296" s="145" t="str">
        <f>"Hold " &amp; Table1[[#This Row],[Dette er for hold '# (fx 1-8 eller 1)]] &amp; " " &amp; Table1[[#This Row],[Beskrivelse]]</f>
        <v xml:space="preserve">Hold  </v>
      </c>
      <c r="C296" s="55"/>
      <c r="D296" s="79"/>
      <c r="E296" s="79"/>
      <c r="F296" s="56"/>
      <c r="G296" s="56"/>
      <c r="H296" s="57"/>
      <c r="I296" s="79"/>
      <c r="J296" s="56"/>
      <c r="K296" s="56"/>
      <c r="L296" s="138"/>
      <c r="M296" s="56"/>
      <c r="N296" s="56"/>
      <c r="O296"/>
      <c r="W296" s="56"/>
      <c r="X296" s="56"/>
    </row>
    <row r="297" spans="1:24" s="16" customFormat="1" ht="15">
      <c r="A297" s="3" t="s">
        <v>72</v>
      </c>
      <c r="B297" s="145" t="str">
        <f>"Hold " &amp; Table1[[#This Row],[Dette er for hold '# (fx 1-8 eller 1)]] &amp; " " &amp; Table1[[#This Row],[Beskrivelse]]</f>
        <v>Hold 1 obligatorisk holdundervisning - Emne Intro Hold 1</v>
      </c>
      <c r="C297" s="35">
        <f>IF(Table1[[#This Row],[Navn]]&lt;&gt;"",DATE($T$7, 1, -2) - WEEKDAY(DATE($T$7, 1, 3)) +Table1[[#This Row],[Kal uge]]* 7+Table1[[#This Row],[Uge dag]]-1,"")</f>
        <v>44151</v>
      </c>
      <c r="D297" s="30">
        <v>0.33333333333333331</v>
      </c>
      <c r="E297" s="30">
        <v>0.39583333333333331</v>
      </c>
      <c r="G297" s="16" t="s">
        <v>303</v>
      </c>
      <c r="H297" s="142" t="s">
        <v>126</v>
      </c>
      <c r="I297" s="18" t="s">
        <v>28</v>
      </c>
      <c r="O297"/>
      <c r="P297" s="6">
        <v>47</v>
      </c>
      <c r="Q297" s="6"/>
      <c r="R297">
        <v>1</v>
      </c>
    </row>
    <row r="298" spans="1:24" s="16" customFormat="1" ht="15">
      <c r="A298" s="3" t="s">
        <v>72</v>
      </c>
      <c r="B298" s="145" t="str">
        <f>"Hold " &amp; Table1[[#This Row],[Dette er for hold '# (fx 1-8 eller 1)]] &amp; " " &amp; Table1[[#This Row],[Beskrivelse]]</f>
        <v>Hold 3 obligatorisk holdundervisning - Emne Intro Hold 2</v>
      </c>
      <c r="C298" s="35">
        <f>C297</f>
        <v>44151</v>
      </c>
      <c r="D298" s="30">
        <v>0.40625</v>
      </c>
      <c r="E298" s="30">
        <v>0.46875</v>
      </c>
      <c r="G298" s="16" t="s">
        <v>304</v>
      </c>
      <c r="H298" s="142" t="s">
        <v>126</v>
      </c>
      <c r="I298" s="18" t="s">
        <v>27</v>
      </c>
      <c r="J298" s="6"/>
      <c r="K298" s="6"/>
      <c r="L298" s="6"/>
      <c r="M298" s="6"/>
      <c r="N298" s="6"/>
      <c r="O298"/>
      <c r="P298"/>
      <c r="Q298"/>
      <c r="R298"/>
      <c r="V298" s="6"/>
      <c r="W298" s="6"/>
      <c r="X298" s="6"/>
    </row>
    <row r="299" spans="1:24" s="16" customFormat="1" ht="15">
      <c r="A299" s="3" t="s">
        <v>72</v>
      </c>
      <c r="B299" s="145" t="str">
        <f>"Hold " &amp; Table1[[#This Row],[Dette er for hold '# (fx 1-8 eller 1)]] &amp; " " &amp; Table1[[#This Row],[Beskrivelse]]</f>
        <v>Hold 2 obligatorisk holdundervisning - Emne Intro Hold 3</v>
      </c>
      <c r="C299" s="35">
        <f>C298</f>
        <v>44151</v>
      </c>
      <c r="D299" s="30">
        <v>0.48958333333333331</v>
      </c>
      <c r="E299" s="30">
        <v>0.55208333333333337</v>
      </c>
      <c r="G299" s="16" t="s">
        <v>305</v>
      </c>
      <c r="H299" s="142" t="s">
        <v>126</v>
      </c>
      <c r="I299" s="18" t="s">
        <v>29</v>
      </c>
      <c r="J299" s="6"/>
      <c r="K299" s="6"/>
      <c r="L299" s="6"/>
      <c r="M299" s="6"/>
      <c r="N299" s="6"/>
      <c r="O299"/>
      <c r="P299" s="6"/>
      <c r="Q299" s="6"/>
      <c r="R299"/>
      <c r="V299" s="6"/>
      <c r="W299" s="6"/>
      <c r="X299" s="6"/>
    </row>
    <row r="300" spans="1:24" s="16" customFormat="1" ht="15">
      <c r="A300" s="3"/>
      <c r="B300" s="145" t="str">
        <f>"Hold " &amp; Table1[[#This Row],[Dette er for hold '# (fx 1-8 eller 1)]] &amp; " " &amp; Table1[[#This Row],[Beskrivelse]]</f>
        <v xml:space="preserve">Hold  </v>
      </c>
      <c r="C300" s="81"/>
      <c r="D300" s="86"/>
      <c r="E300" s="86"/>
      <c r="F300" s="84"/>
      <c r="G300" s="84"/>
      <c r="H300" s="87"/>
      <c r="I300" s="18"/>
      <c r="J300" s="6"/>
      <c r="K300" s="6"/>
      <c r="L300" s="6"/>
      <c r="M300" s="6"/>
      <c r="N300" s="6"/>
      <c r="O300"/>
      <c r="P300" s="6"/>
      <c r="Q300" s="6"/>
      <c r="R300"/>
      <c r="V300" s="6"/>
      <c r="W300" s="6"/>
      <c r="X300" s="6"/>
    </row>
    <row r="301" spans="1:24" s="16" customFormat="1" ht="15">
      <c r="A301" s="3" t="s">
        <v>72</v>
      </c>
      <c r="B301" s="145" t="str">
        <f>"Hold " &amp; Table1[[#This Row],[Dette er for hold '# (fx 1-8 eller 1)]] &amp; " " &amp; Table1[[#This Row],[Beskrivelse]]</f>
        <v>Hold 2 obligatorisk holdundervisning - Emne Otoneu Hold 2</v>
      </c>
      <c r="C301" s="35">
        <f>C297+1</f>
        <v>44152</v>
      </c>
      <c r="D301" s="30">
        <v>0.33333333333333331</v>
      </c>
      <c r="E301" s="30">
        <v>0.39583333333333331</v>
      </c>
      <c r="G301" s="16" t="s">
        <v>307</v>
      </c>
      <c r="H301" s="142" t="s">
        <v>126</v>
      </c>
      <c r="I301" s="13" t="s">
        <v>29</v>
      </c>
      <c r="J301" s="6"/>
      <c r="K301" s="6"/>
      <c r="L301" s="6"/>
      <c r="M301" s="6"/>
      <c r="N301" s="6"/>
      <c r="O301"/>
      <c r="P301" s="6"/>
      <c r="Q301" s="6"/>
      <c r="R301"/>
      <c r="V301" s="6"/>
      <c r="W301" s="6"/>
      <c r="X301" s="6"/>
    </row>
    <row r="302" spans="1:24" s="16" customFormat="1" ht="15">
      <c r="A302" s="3" t="s">
        <v>72</v>
      </c>
      <c r="B302" s="145" t="str">
        <f>"Hold " &amp; Table1[[#This Row],[Dette er for hold '# (fx 1-8 eller 1)]] &amp; " " &amp; Table1[[#This Row],[Beskrivelse]]</f>
        <v>Hold 4 obligatorisk holdundervisning - Emne Intro Hold 4</v>
      </c>
      <c r="C302" s="35">
        <f>C301</f>
        <v>44152</v>
      </c>
      <c r="D302" s="30">
        <v>0.40625</v>
      </c>
      <c r="E302" s="30">
        <v>0.46875</v>
      </c>
      <c r="G302" s="16" t="s">
        <v>306</v>
      </c>
      <c r="H302" s="142" t="s">
        <v>126</v>
      </c>
      <c r="I302" s="13" t="s">
        <v>26</v>
      </c>
      <c r="J302" s="6"/>
      <c r="K302" s="6"/>
      <c r="L302" s="6"/>
      <c r="M302" s="6"/>
      <c r="N302" s="6"/>
      <c r="O302"/>
      <c r="P302" s="88"/>
      <c r="Q302" s="88"/>
      <c r="R302" s="84"/>
      <c r="V302" s="6"/>
      <c r="W302" s="6"/>
      <c r="X302" s="6"/>
    </row>
    <row r="303" spans="1:24" s="16" customFormat="1" ht="15">
      <c r="A303" s="3" t="s">
        <v>72</v>
      </c>
      <c r="B303" s="145" t="str">
        <f>"Hold " &amp; Table1[[#This Row],[Dette er for hold '# (fx 1-8 eller 1)]] &amp; " " &amp; Table1[[#This Row],[Beskrivelse]]</f>
        <v>Hold 1 obligatorisk holdundervisning - Emne Otoneu Hold 1</v>
      </c>
      <c r="C303" s="35">
        <f>C302</f>
        <v>44152</v>
      </c>
      <c r="D303" s="30">
        <v>0.48958333333333331</v>
      </c>
      <c r="E303" s="30">
        <v>0.55208333333333337</v>
      </c>
      <c r="F303" s="6"/>
      <c r="G303" s="16" t="s">
        <v>308</v>
      </c>
      <c r="H303" s="142" t="s">
        <v>126</v>
      </c>
      <c r="I303" s="18" t="s">
        <v>28</v>
      </c>
      <c r="J303" s="6"/>
      <c r="K303" s="6"/>
      <c r="L303" s="6"/>
      <c r="M303" s="6"/>
      <c r="N303" s="6"/>
      <c r="O303"/>
      <c r="P303" s="6"/>
      <c r="Q303" s="6"/>
      <c r="R303"/>
      <c r="V303" s="6"/>
      <c r="W303" s="6"/>
      <c r="X303" s="6"/>
    </row>
    <row r="304" spans="1:24" s="16" customFormat="1" ht="15">
      <c r="A304" s="3"/>
      <c r="B304" s="145" t="str">
        <f>"Hold " &amp; Table1[[#This Row],[Dette er for hold '# (fx 1-8 eller 1)]] &amp; " " &amp; Table1[[#This Row],[Beskrivelse]]</f>
        <v xml:space="preserve">Hold  </v>
      </c>
      <c r="C304" s="81"/>
      <c r="D304" s="86"/>
      <c r="E304" s="86"/>
      <c r="F304" s="88"/>
      <c r="G304" s="84"/>
      <c r="H304" s="87"/>
      <c r="I304" s="18"/>
      <c r="J304" s="6"/>
      <c r="K304" s="6"/>
      <c r="L304" s="6"/>
      <c r="M304" s="6"/>
      <c r="N304" s="6"/>
      <c r="O304"/>
      <c r="P304" s="6"/>
      <c r="Q304" s="6"/>
      <c r="R304"/>
      <c r="V304" s="6"/>
      <c r="W304" s="6"/>
      <c r="X304" s="6"/>
    </row>
    <row r="305" spans="1:24" s="16" customFormat="1" ht="15">
      <c r="A305" s="3" t="s">
        <v>72</v>
      </c>
      <c r="B305" s="145" t="str">
        <f>"Hold " &amp; Table1[[#This Row],[Dette er for hold '# (fx 1-8 eller 1)]] &amp; " " &amp; Table1[[#This Row],[Beskrivelse]]</f>
        <v>Hold 1 obligatorisk holdundervisning - Ekstra Hold 1</v>
      </c>
      <c r="C305" s="35">
        <f>C297+2</f>
        <v>44153</v>
      </c>
      <c r="D305" s="30">
        <v>0.33333333333333331</v>
      </c>
      <c r="E305" s="30">
        <v>0.39583333333333331</v>
      </c>
      <c r="G305" s="16" t="s">
        <v>309</v>
      </c>
      <c r="H305" s="142" t="s">
        <v>126</v>
      </c>
      <c r="I305" s="13" t="s">
        <v>28</v>
      </c>
      <c r="J305" s="6"/>
      <c r="K305" s="6"/>
      <c r="L305" s="6"/>
      <c r="M305" s="6"/>
      <c r="N305" s="6"/>
      <c r="O305"/>
      <c r="P305" s="6"/>
      <c r="Q305" s="6"/>
      <c r="R305"/>
      <c r="V305" s="6"/>
      <c r="W305" s="6"/>
      <c r="X305" s="6"/>
    </row>
    <row r="306" spans="1:24" s="16" customFormat="1" ht="15">
      <c r="A306" s="3" t="s">
        <v>72</v>
      </c>
      <c r="B306" s="145" t="str">
        <f>"Hold " &amp; Table1[[#This Row],[Dette er for hold '# (fx 1-8 eller 1)]] &amp; " " &amp; Table1[[#This Row],[Beskrivelse]]</f>
        <v>Hold 3 obligatorisk holdundervisning - Emne Otoneu Hold 3</v>
      </c>
      <c r="C306" s="35">
        <f>C305</f>
        <v>44153</v>
      </c>
      <c r="D306" s="30">
        <v>0.40625</v>
      </c>
      <c r="E306" s="30">
        <v>0.46875</v>
      </c>
      <c r="G306" s="16" t="s">
        <v>312</v>
      </c>
      <c r="H306" s="142" t="s">
        <v>126</v>
      </c>
      <c r="I306" s="13" t="s">
        <v>27</v>
      </c>
      <c r="O306"/>
      <c r="R306"/>
    </row>
    <row r="307" spans="1:24" s="16" customFormat="1" ht="15">
      <c r="A307" s="3" t="s">
        <v>72</v>
      </c>
      <c r="B307" s="145" t="str">
        <f>"Hold " &amp; Table1[[#This Row],[Dette er for hold '# (fx 1-8 eller 1)]] &amp; " " &amp; Table1[[#This Row],[Beskrivelse]]</f>
        <v>Hold 4 obligatorisk holdundervisning - Emne Otoneu Hold 4</v>
      </c>
      <c r="C307" s="35">
        <f>C306</f>
        <v>44153</v>
      </c>
      <c r="D307" s="30">
        <v>0.48958333333333331</v>
      </c>
      <c r="E307" s="30">
        <v>0.55208333333333337</v>
      </c>
      <c r="G307" s="16" t="s">
        <v>313</v>
      </c>
      <c r="H307" s="142" t="s">
        <v>126</v>
      </c>
      <c r="I307" s="13" t="s">
        <v>26</v>
      </c>
      <c r="O307"/>
      <c r="P307" s="84"/>
      <c r="Q307" s="84"/>
      <c r="R307" s="84"/>
    </row>
    <row r="308" spans="1:24" s="16" customFormat="1" ht="15">
      <c r="A308" s="3"/>
      <c r="B308" s="145" t="str">
        <f>"Hold " &amp; Table1[[#This Row],[Dette er for hold '# (fx 1-8 eller 1)]] &amp; " " &amp; Table1[[#This Row],[Beskrivelse]]</f>
        <v xml:space="preserve">Hold  </v>
      </c>
      <c r="C308" s="80"/>
      <c r="D308" s="86"/>
      <c r="E308" s="86"/>
      <c r="F308" s="84"/>
      <c r="G308" s="84"/>
      <c r="H308" s="87"/>
      <c r="I308" s="13"/>
      <c r="J308" s="6"/>
      <c r="K308" s="6"/>
      <c r="L308" s="6"/>
      <c r="M308" s="6"/>
      <c r="N308" s="6"/>
      <c r="O308"/>
      <c r="P308" s="6"/>
      <c r="Q308" s="6"/>
      <c r="R308"/>
      <c r="V308" s="6"/>
      <c r="W308" s="6"/>
      <c r="X308" s="6"/>
    </row>
    <row r="309" spans="1:24" s="16" customFormat="1" ht="15">
      <c r="A309" s="3" t="s">
        <v>72</v>
      </c>
      <c r="B309" s="145" t="str">
        <f>"Hold " &amp; Table1[[#This Row],[Dette er for hold '# (fx 1-8 eller 1)]] &amp; " " &amp; Table1[[#This Row],[Beskrivelse]]</f>
        <v>Hold 4 obligatorisk holdundervisning - Ekstra Hold 4</v>
      </c>
      <c r="C309" s="35">
        <f>C297+3</f>
        <v>44154</v>
      </c>
      <c r="D309" s="30">
        <v>0.33333333333333331</v>
      </c>
      <c r="E309" s="30">
        <v>0.39583333333333331</v>
      </c>
      <c r="F309" s="66"/>
      <c r="G309" s="16" t="s">
        <v>311</v>
      </c>
      <c r="H309" s="142" t="s">
        <v>126</v>
      </c>
      <c r="I309" s="18" t="s">
        <v>26</v>
      </c>
      <c r="J309" s="6"/>
      <c r="K309" s="6"/>
      <c r="L309" s="6"/>
      <c r="M309" s="6"/>
      <c r="N309" s="6"/>
      <c r="O309"/>
      <c r="P309" s="6"/>
      <c r="Q309" s="6"/>
      <c r="R309"/>
      <c r="V309" s="6"/>
      <c r="W309" s="6"/>
      <c r="X309" s="6"/>
    </row>
    <row r="310" spans="1:24" s="16" customFormat="1" ht="15">
      <c r="A310" s="3" t="s">
        <v>72</v>
      </c>
      <c r="B310" s="145" t="str">
        <f>"Hold " &amp; Table1[[#This Row],[Dette er for hold '# (fx 1-8 eller 1)]] &amp; " " &amp; Table1[[#This Row],[Beskrivelse]]</f>
        <v>Hold 3 obligatorisk holdundervisning - Ekstra Hold 3</v>
      </c>
      <c r="C310" s="35">
        <f>C309</f>
        <v>44154</v>
      </c>
      <c r="D310" s="30">
        <v>0.40625</v>
      </c>
      <c r="E310" s="30">
        <v>0.46875</v>
      </c>
      <c r="F310" s="66"/>
      <c r="G310" s="16" t="s">
        <v>310</v>
      </c>
      <c r="H310" s="142" t="s">
        <v>126</v>
      </c>
      <c r="I310" s="18" t="s">
        <v>27</v>
      </c>
      <c r="J310" s="6"/>
      <c r="K310" s="6"/>
      <c r="L310" s="6"/>
      <c r="M310" s="6"/>
      <c r="N310" s="6"/>
      <c r="O310"/>
      <c r="P310" s="6"/>
      <c r="Q310" s="6"/>
      <c r="R310"/>
      <c r="V310" s="6"/>
      <c r="W310" s="6"/>
      <c r="X310" s="6"/>
    </row>
    <row r="311" spans="1:24" s="16" customFormat="1" ht="15">
      <c r="A311" s="3" t="s">
        <v>72</v>
      </c>
      <c r="B311" s="145" t="str">
        <f>"Hold " &amp; Table1[[#This Row],[Dette er for hold '# (fx 1-8 eller 1)]] &amp; " " &amp; Table1[[#This Row],[Beskrivelse]]</f>
        <v>Hold 2 obligatorisk holdundervisning - Ekstra Hold 2</v>
      </c>
      <c r="C311" s="35">
        <f>C310</f>
        <v>44154</v>
      </c>
      <c r="D311" s="30">
        <v>0.48958333333333331</v>
      </c>
      <c r="E311" s="30">
        <v>0.55208333333333337</v>
      </c>
      <c r="F311" s="66"/>
      <c r="G311" s="16" t="s">
        <v>314</v>
      </c>
      <c r="H311" s="142" t="s">
        <v>126</v>
      </c>
      <c r="I311" s="18" t="s">
        <v>29</v>
      </c>
      <c r="J311" s="6"/>
      <c r="K311" s="6"/>
      <c r="L311" s="6"/>
      <c r="M311" s="6"/>
      <c r="N311" s="6"/>
      <c r="O311"/>
      <c r="P311" s="6"/>
      <c r="Q311" s="6"/>
      <c r="R311"/>
      <c r="V311" s="6"/>
      <c r="W311" s="6"/>
      <c r="X311" s="6"/>
    </row>
    <row r="312" spans="1:24" s="16" customFormat="1" ht="15">
      <c r="A312" s="3"/>
      <c r="B312" s="145" t="str">
        <f>"Hold " &amp; Table1[[#This Row],[Dette er for hold '# (fx 1-8 eller 1)]] &amp; " " &amp; Table1[[#This Row],[Beskrivelse]]</f>
        <v xml:space="preserve">Hold  </v>
      </c>
      <c r="C312" s="81"/>
      <c r="D312" s="82"/>
      <c r="E312" s="82"/>
      <c r="F312" s="83"/>
      <c r="G312" s="84"/>
      <c r="H312" s="87"/>
      <c r="I312" s="18"/>
      <c r="J312" s="6"/>
      <c r="K312" s="6"/>
      <c r="L312" s="6"/>
      <c r="M312" s="6"/>
      <c r="N312" s="6"/>
      <c r="O312"/>
      <c r="P312" s="88"/>
      <c r="Q312" s="88"/>
      <c r="R312" s="84"/>
      <c r="V312" s="6"/>
      <c r="W312" s="6"/>
      <c r="X312" s="6"/>
    </row>
    <row r="313" spans="1:24" s="16" customFormat="1" ht="15.75">
      <c r="A313" s="3"/>
      <c r="B313" s="145" t="str">
        <f>"Hold " &amp; Table1[[#This Row],[Dette er for hold '# (fx 1-8 eller 1)]] &amp; " " &amp; Table1[[#This Row],[Beskrivelse]]</f>
        <v>Hold  obligatorisk holdundervisning</v>
      </c>
      <c r="C313" s="32">
        <f>C297+4</f>
        <v>44155</v>
      </c>
      <c r="D313" s="30">
        <v>0.33333333333333331</v>
      </c>
      <c r="E313" s="30">
        <v>0.39583333333333331</v>
      </c>
      <c r="F313" s="6"/>
      <c r="G313" s="16" t="s">
        <v>30</v>
      </c>
      <c r="H313" s="142" t="s">
        <v>126</v>
      </c>
      <c r="I313" s="18"/>
      <c r="J313" s="6"/>
      <c r="K313" s="6"/>
      <c r="L313" s="6"/>
      <c r="M313" s="6"/>
      <c r="N313" s="6"/>
      <c r="O313"/>
      <c r="P313" s="6"/>
      <c r="Q313" s="6"/>
      <c r="V313" s="6"/>
      <c r="W313" s="6"/>
      <c r="X313" s="6"/>
    </row>
    <row r="314" spans="1:24" s="16" customFormat="1" ht="15">
      <c r="A314" s="3"/>
      <c r="B314" s="145" t="str">
        <f>"Hold " &amp; Table1[[#This Row],[Dette er for hold '# (fx 1-8 eller 1)]] &amp; " " &amp; Table1[[#This Row],[Beskrivelse]]</f>
        <v>Hold  obligatorisk holdundervisning</v>
      </c>
      <c r="C314" s="35">
        <f>C313</f>
        <v>44155</v>
      </c>
      <c r="D314" s="30">
        <v>0.40625</v>
      </c>
      <c r="E314" s="30">
        <v>0.46875</v>
      </c>
      <c r="G314" s="16" t="s">
        <v>30</v>
      </c>
      <c r="H314" s="142" t="s">
        <v>126</v>
      </c>
      <c r="I314" s="18"/>
      <c r="J314" s="6"/>
      <c r="K314" s="6"/>
      <c r="L314" s="6"/>
      <c r="M314" s="6"/>
      <c r="N314" s="6"/>
      <c r="O314"/>
      <c r="P314" s="6"/>
      <c r="Q314" s="6"/>
      <c r="V314" s="6"/>
      <c r="W314" s="6"/>
      <c r="X314" s="6"/>
    </row>
    <row r="315" spans="1:24" s="16" customFormat="1" ht="15">
      <c r="A315" s="3"/>
      <c r="B315" s="145" t="str">
        <f>"Hold " &amp; Table1[[#This Row],[Dette er for hold '# (fx 1-8 eller 1)]] &amp; " " &amp; Table1[[#This Row],[Beskrivelse]]</f>
        <v>Hold  obligatorisk holdundervisning</v>
      </c>
      <c r="C315" s="35">
        <f>C314</f>
        <v>44155</v>
      </c>
      <c r="D315" s="30">
        <v>0.48958333333333331</v>
      </c>
      <c r="E315" s="30">
        <v>0.55208333333333337</v>
      </c>
      <c r="G315" s="16" t="s">
        <v>30</v>
      </c>
      <c r="H315" s="142" t="s">
        <v>126</v>
      </c>
      <c r="I315" s="18"/>
      <c r="J315" s="6"/>
      <c r="K315" s="6"/>
      <c r="L315" s="6"/>
      <c r="M315" s="6"/>
      <c r="N315" s="6"/>
      <c r="O315"/>
      <c r="P315" s="6"/>
      <c r="Q315" s="6"/>
      <c r="V315" s="6"/>
      <c r="W315" s="6"/>
      <c r="X315" s="6"/>
    </row>
    <row r="316" spans="1:24" s="16" customFormat="1" ht="15">
      <c r="A316" s="3"/>
      <c r="B316" s="145" t="str">
        <f>"Hold " &amp; Table1[[#This Row],[Dette er for hold '# (fx 1-8 eller 1)]] &amp; " " &amp; Table1[[#This Row],[Beskrivelse]]</f>
        <v xml:space="preserve">Hold  </v>
      </c>
      <c r="C316" s="35"/>
      <c r="D316" s="30"/>
      <c r="E316" s="30"/>
      <c r="H316" s="135"/>
      <c r="I316" s="18"/>
      <c r="J316" s="6"/>
      <c r="K316" s="6"/>
      <c r="L316" s="6"/>
      <c r="M316" s="6"/>
      <c r="N316" s="6"/>
      <c r="O316"/>
      <c r="P316" s="6"/>
      <c r="Q316" s="6"/>
      <c r="V316" s="6"/>
      <c r="W316" s="6"/>
      <c r="X316" s="6"/>
    </row>
    <row r="317" spans="1:24" s="16" customFormat="1" ht="15">
      <c r="A317" s="54"/>
      <c r="B317" s="145" t="str">
        <f>"Hold " &amp; Table1[[#This Row],[Dette er for hold '# (fx 1-8 eller 1)]] &amp; " " &amp; Table1[[#This Row],[Beskrivelse]]</f>
        <v xml:space="preserve">Hold  </v>
      </c>
      <c r="C317" s="55"/>
      <c r="D317" s="79"/>
      <c r="E317" s="79"/>
      <c r="F317" s="56"/>
      <c r="G317" s="56"/>
      <c r="H317" s="57"/>
      <c r="I317" s="18"/>
      <c r="J317" s="6"/>
      <c r="K317" s="6"/>
      <c r="L317" s="6"/>
      <c r="M317" s="6"/>
      <c r="N317" s="6"/>
      <c r="O317"/>
      <c r="P317" s="88"/>
      <c r="Q317" s="88"/>
      <c r="R317" s="84"/>
      <c r="V317" s="6"/>
      <c r="W317" s="6"/>
      <c r="X317" s="6"/>
    </row>
    <row r="318" spans="1:24" s="16" customFormat="1" ht="15">
      <c r="A318" s="3"/>
      <c r="B318" s="145" t="str">
        <f>"Hold " &amp; Table1[[#This Row],[Dette er for hold '# (fx 1-8 eller 1)]] &amp; " " &amp; Table1[[#This Row],[Beskrivelse]]</f>
        <v xml:space="preserve">Hold  </v>
      </c>
      <c r="C318" s="151"/>
      <c r="D318" s="30"/>
      <c r="E318" s="30"/>
      <c r="H318" s="76"/>
      <c r="I318" s="18"/>
      <c r="J318" s="6"/>
      <c r="K318" s="6"/>
      <c r="L318" s="6"/>
      <c r="M318" s="6"/>
      <c r="N318" s="6"/>
      <c r="O318"/>
      <c r="P318" s="58"/>
      <c r="Q318" s="58"/>
      <c r="R318" s="56"/>
      <c r="V318" s="6"/>
      <c r="W318" s="6"/>
      <c r="X318" s="6"/>
    </row>
    <row r="319" spans="1:24" s="16" customFormat="1" ht="15">
      <c r="A319" s="3"/>
      <c r="B319" s="145" t="str">
        <f>"Hold " &amp; Table1[[#This Row],[Dette er for hold '# (fx 1-8 eller 1)]] &amp; " " &amp; Table1[[#This Row],[Beskrivelse]]</f>
        <v>Hold  obligatorisk holdundervisning</v>
      </c>
      <c r="C319" s="35">
        <f>IF(Table1[[#This Row],[Navn]]&lt;&gt;"",DATE($T$7, 1, -2) - WEEKDAY(DATE($T$7, 1, 3)) +Table1[[#This Row],[Kal uge]]* 7+Table1[[#This Row],[Uge dag]]-1,"")</f>
        <v>44158</v>
      </c>
      <c r="D319" s="30">
        <v>0.33333333333333331</v>
      </c>
      <c r="E319" s="30">
        <v>0.39583333333333331</v>
      </c>
      <c r="G319" s="16" t="s">
        <v>30</v>
      </c>
      <c r="H319" s="142"/>
      <c r="I319" s="18"/>
      <c r="J319" s="6"/>
      <c r="K319" s="6"/>
      <c r="L319" s="6"/>
      <c r="M319" s="6"/>
      <c r="N319" s="6"/>
      <c r="O319"/>
      <c r="P319" s="6">
        <v>48</v>
      </c>
      <c r="Q319" s="6"/>
      <c r="R319" s="16">
        <v>1</v>
      </c>
      <c r="V319" s="6"/>
      <c r="W319" s="6"/>
      <c r="X319" s="6"/>
    </row>
    <row r="320" spans="1:24" s="16" customFormat="1" ht="15">
      <c r="A320" s="3"/>
      <c r="B320" s="145" t="str">
        <f>"Hold " &amp; Table1[[#This Row],[Dette er for hold '# (fx 1-8 eller 1)]] &amp; " " &amp; Table1[[#This Row],[Beskrivelse]]</f>
        <v>Hold  obligatorisk holdundervisning</v>
      </c>
      <c r="C320" s="35">
        <f>C319</f>
        <v>44158</v>
      </c>
      <c r="D320" s="30">
        <v>0.40625</v>
      </c>
      <c r="E320" s="30">
        <v>0.46875</v>
      </c>
      <c r="G320" s="16" t="s">
        <v>30</v>
      </c>
      <c r="H320" s="142"/>
      <c r="I320" s="18"/>
      <c r="O320"/>
    </row>
    <row r="321" spans="1:24" s="16" customFormat="1" ht="15">
      <c r="A321" s="3"/>
      <c r="B321" s="145" t="str">
        <f>"Hold " &amp; Table1[[#This Row],[Dette er for hold '# (fx 1-8 eller 1)]] &amp; " " &amp; Table1[[#This Row],[Beskrivelse]]</f>
        <v>Hold  obligatorisk holdundervisning</v>
      </c>
      <c r="C321" s="35">
        <f>C320</f>
        <v>44158</v>
      </c>
      <c r="D321" s="30">
        <v>0.48958333333333331</v>
      </c>
      <c r="E321" s="30">
        <v>0.55208333333333337</v>
      </c>
      <c r="G321" s="16" t="s">
        <v>30</v>
      </c>
      <c r="H321" s="142"/>
      <c r="I321" s="18"/>
      <c r="J321" s="6"/>
      <c r="K321" s="6"/>
      <c r="L321" s="6"/>
      <c r="M321" s="6"/>
      <c r="N321" s="6"/>
      <c r="O321"/>
      <c r="P321" s="6"/>
      <c r="Q321" s="6"/>
      <c r="V321" s="6"/>
      <c r="W321" s="6"/>
      <c r="X321" s="6"/>
    </row>
    <row r="322" spans="1:24" s="16" customFormat="1" ht="15">
      <c r="A322" s="3"/>
      <c r="B322" s="145" t="str">
        <f>"Hold " &amp; Table1[[#This Row],[Dette er for hold '# (fx 1-8 eller 1)]] &amp; " " &amp; Table1[[#This Row],[Beskrivelse]]</f>
        <v xml:space="preserve">Hold  </v>
      </c>
      <c r="C322" s="81"/>
      <c r="D322" s="86"/>
      <c r="E322" s="86"/>
      <c r="F322" s="84"/>
      <c r="G322" s="84"/>
      <c r="H322" s="87"/>
      <c r="I322" s="13"/>
      <c r="J322" s="6"/>
      <c r="K322" s="6"/>
      <c r="L322" s="6"/>
      <c r="M322" s="6"/>
      <c r="N322" s="6"/>
      <c r="O322"/>
      <c r="P322" s="6"/>
      <c r="Q322" s="6"/>
      <c r="V322" s="6"/>
      <c r="W322" s="6"/>
      <c r="X322" s="6"/>
    </row>
    <row r="323" spans="1:24" s="16" customFormat="1" ht="15">
      <c r="A323" s="3" t="s">
        <v>72</v>
      </c>
      <c r="B323" s="145" t="str">
        <f>"Hold " &amp; Table1[[#This Row],[Dette er for hold '# (fx 1-8 eller 1)]] &amp; " " &amp; Table1[[#This Row],[Beskrivelse]]</f>
        <v>Hold 13 obligatorisk holdundervisning - Intro Hold 13</v>
      </c>
      <c r="C323" s="35">
        <f>C319+1</f>
        <v>44159</v>
      </c>
      <c r="D323" s="30">
        <v>0.33333333333333331</v>
      </c>
      <c r="E323" s="30">
        <v>0.39583333333333331</v>
      </c>
      <c r="G323" s="16" t="s">
        <v>315</v>
      </c>
      <c r="H323" s="142" t="s">
        <v>126</v>
      </c>
      <c r="I323" s="13" t="s">
        <v>114</v>
      </c>
      <c r="J323" s="6"/>
      <c r="K323" s="6"/>
      <c r="L323" s="6"/>
      <c r="M323" s="6"/>
      <c r="N323" s="6"/>
      <c r="O323"/>
      <c r="P323" s="88"/>
      <c r="Q323" s="88"/>
      <c r="R323" s="84"/>
      <c r="V323" s="6"/>
      <c r="W323" s="6"/>
      <c r="X323" s="6"/>
    </row>
    <row r="324" spans="1:24" s="16" customFormat="1" ht="15">
      <c r="A324" s="3" t="s">
        <v>72</v>
      </c>
      <c r="B324" s="145" t="str">
        <f>"Hold " &amp; Table1[[#This Row],[Dette er for hold '# (fx 1-8 eller 1)]] &amp; " " &amp; Table1[[#This Row],[Beskrivelse]]</f>
        <v>Hold 14 obligatorisk holdundervisning - Intro Hold 14</v>
      </c>
      <c r="C324" s="35">
        <f>C323</f>
        <v>44159</v>
      </c>
      <c r="D324" s="30">
        <v>0.40625</v>
      </c>
      <c r="E324" s="30">
        <v>0.46875</v>
      </c>
      <c r="G324" s="16" t="s">
        <v>316</v>
      </c>
      <c r="H324" s="142" t="s">
        <v>126</v>
      </c>
      <c r="I324" s="18" t="s">
        <v>113</v>
      </c>
      <c r="J324" s="6"/>
      <c r="K324" s="6"/>
      <c r="L324" s="6"/>
      <c r="M324" s="6"/>
      <c r="N324" s="6"/>
      <c r="O324"/>
      <c r="P324" s="6"/>
      <c r="Q324" s="6"/>
      <c r="V324" s="6"/>
      <c r="W324" s="6"/>
      <c r="X324" s="6"/>
    </row>
    <row r="325" spans="1:24" s="16" customFormat="1" ht="15">
      <c r="A325" s="3" t="s">
        <v>72</v>
      </c>
      <c r="B325" s="145" t="str">
        <f>"Hold " &amp; Table1[[#This Row],[Dette er for hold '# (fx 1-8 eller 1)]] &amp; " " &amp; Table1[[#This Row],[Beskrivelse]]</f>
        <v>Hold 15 obligatorisk holdundervisning - Intro Hold 15</v>
      </c>
      <c r="C325" s="35">
        <f>C324</f>
        <v>44159</v>
      </c>
      <c r="D325" s="30">
        <v>0.48958333333333331</v>
      </c>
      <c r="E325" s="30">
        <v>0.55208333333333337</v>
      </c>
      <c r="F325" s="6"/>
      <c r="G325" s="16" t="s">
        <v>317</v>
      </c>
      <c r="H325" s="142" t="s">
        <v>126</v>
      </c>
      <c r="I325" s="18" t="s">
        <v>115</v>
      </c>
      <c r="J325" s="6"/>
      <c r="K325" s="6"/>
      <c r="L325" s="6"/>
      <c r="M325" s="6"/>
      <c r="N325" s="6"/>
      <c r="O325"/>
      <c r="P325" s="6"/>
      <c r="Q325" s="6"/>
      <c r="V325" s="6"/>
      <c r="W325" s="6"/>
      <c r="X325" s="6"/>
    </row>
    <row r="326" spans="1:24" s="16" customFormat="1" ht="15">
      <c r="A326" s="3"/>
      <c r="B326" s="145" t="str">
        <f>"Hold " &amp; Table1[[#This Row],[Dette er for hold '# (fx 1-8 eller 1)]] &amp; " " &amp; Table1[[#This Row],[Beskrivelse]]</f>
        <v xml:space="preserve">Hold  </v>
      </c>
      <c r="C326" s="81"/>
      <c r="D326" s="86"/>
      <c r="E326" s="86"/>
      <c r="F326" s="88"/>
      <c r="G326" s="84"/>
      <c r="H326" s="87"/>
      <c r="I326" s="13"/>
      <c r="O326"/>
    </row>
    <row r="327" spans="1:24" s="16" customFormat="1" ht="15">
      <c r="A327" s="3" t="s">
        <v>72</v>
      </c>
      <c r="B327" s="145" t="str">
        <f>"Hold " &amp; Table1[[#This Row],[Dette er for hold '# (fx 1-8 eller 1)]] &amp; " " &amp; Table1[[#This Row],[Beskrivelse]]</f>
        <v>Hold 16 obligatorisk holdundervisning - Intro Hold 16</v>
      </c>
      <c r="C327" s="35">
        <f>C319+2</f>
        <v>44160</v>
      </c>
      <c r="D327" s="30">
        <v>0.33333333333333331</v>
      </c>
      <c r="E327" s="30">
        <v>0.39583333333333331</v>
      </c>
      <c r="G327" s="16" t="s">
        <v>318</v>
      </c>
      <c r="H327" s="142" t="s">
        <v>126</v>
      </c>
      <c r="I327" s="13" t="s">
        <v>112</v>
      </c>
      <c r="J327" s="6"/>
      <c r="K327" s="6"/>
      <c r="L327" s="6"/>
      <c r="M327" s="6"/>
      <c r="N327" s="6"/>
      <c r="O327"/>
      <c r="P327" s="6"/>
      <c r="Q327" s="6"/>
      <c r="V327" s="6"/>
      <c r="W327" s="6"/>
      <c r="X327" s="6"/>
    </row>
    <row r="328" spans="1:24" s="16" customFormat="1" ht="15">
      <c r="A328" s="3" t="s">
        <v>72</v>
      </c>
      <c r="B328" s="145" t="str">
        <f>"Hold " &amp; Table1[[#This Row],[Dette er for hold '# (fx 1-8 eller 1)]] &amp; " " &amp; Table1[[#This Row],[Beskrivelse]]</f>
        <v>Hold 13 obligatorisk holdundervisning - Emne Otoneu Hold 13</v>
      </c>
      <c r="C328" s="35">
        <f>C327</f>
        <v>44160</v>
      </c>
      <c r="D328" s="30">
        <v>0.40625</v>
      </c>
      <c r="E328" s="30">
        <v>0.46875</v>
      </c>
      <c r="G328" s="16" t="s">
        <v>320</v>
      </c>
      <c r="H328" s="142" t="s">
        <v>126</v>
      </c>
      <c r="I328" s="13" t="s">
        <v>114</v>
      </c>
      <c r="J328" s="6"/>
      <c r="K328" s="6"/>
      <c r="L328" s="6"/>
      <c r="M328" s="6"/>
      <c r="N328" s="6"/>
      <c r="O328"/>
      <c r="P328" s="88"/>
      <c r="Q328" s="88"/>
      <c r="R328" s="84"/>
      <c r="V328" s="6"/>
      <c r="W328" s="6"/>
      <c r="X328" s="6"/>
    </row>
    <row r="329" spans="1:24" s="16" customFormat="1" ht="15">
      <c r="A329" s="3" t="s">
        <v>72</v>
      </c>
      <c r="B329" s="145" t="str">
        <f>"Hold " &amp; Table1[[#This Row],[Dette er for hold '# (fx 1-8 eller 1)]] &amp; " " &amp; Table1[[#This Row],[Beskrivelse]]</f>
        <v>Hold 14 obligatorisk holdundervisning - Emne Otoneu Hold 14</v>
      </c>
      <c r="C329" s="35">
        <f>C328</f>
        <v>44160</v>
      </c>
      <c r="D329" s="30">
        <v>0.48958333333333331</v>
      </c>
      <c r="E329" s="30">
        <v>0.55208333333333337</v>
      </c>
      <c r="G329" s="16" t="s">
        <v>321</v>
      </c>
      <c r="H329" s="142" t="s">
        <v>126</v>
      </c>
      <c r="I329" s="13" t="s">
        <v>113</v>
      </c>
      <c r="J329" s="6"/>
      <c r="K329" s="6"/>
      <c r="L329" s="6"/>
      <c r="M329" s="6"/>
      <c r="N329" s="6"/>
      <c r="O329"/>
      <c r="P329" s="6"/>
      <c r="Q329" s="6"/>
      <c r="V329" s="6"/>
      <c r="W329" s="6"/>
      <c r="X329" s="6"/>
    </row>
    <row r="330" spans="1:24" s="16" customFormat="1" ht="15">
      <c r="A330" s="3"/>
      <c r="B330" s="145" t="str">
        <f>"Hold " &amp; Table1[[#This Row],[Dette er for hold '# (fx 1-8 eller 1)]] &amp; " " &amp; Table1[[#This Row],[Beskrivelse]]</f>
        <v xml:space="preserve">Hold  </v>
      </c>
      <c r="C330" s="80"/>
      <c r="D330" s="86"/>
      <c r="E330" s="86"/>
      <c r="F330" s="84"/>
      <c r="G330" s="84"/>
      <c r="H330" s="87"/>
      <c r="I330" s="18"/>
      <c r="J330" s="6"/>
      <c r="K330" s="6"/>
      <c r="L330" s="6"/>
      <c r="M330" s="6"/>
      <c r="N330" s="6"/>
      <c r="O330"/>
      <c r="P330" s="6"/>
      <c r="Q330" s="6"/>
      <c r="V330" s="6"/>
      <c r="W330" s="6"/>
      <c r="X330" s="6"/>
    </row>
    <row r="331" spans="1:24" s="16" customFormat="1" ht="15">
      <c r="A331" s="3" t="s">
        <v>72</v>
      </c>
      <c r="B331" s="145" t="str">
        <f>"Hold " &amp; Table1[[#This Row],[Dette er for hold '# (fx 1-8 eller 1)]] &amp; " " &amp; Table1[[#This Row],[Beskrivelse]]</f>
        <v>Hold 15 obligatorisk holdundervisning - Emne Otoneu Hold 15</v>
      </c>
      <c r="C331" s="35">
        <f>C319+3</f>
        <v>44161</v>
      </c>
      <c r="D331" s="30">
        <v>0.33333333333333331</v>
      </c>
      <c r="E331" s="30">
        <v>0.39583333333333331</v>
      </c>
      <c r="F331" s="66"/>
      <c r="G331" s="16" t="s">
        <v>322</v>
      </c>
      <c r="H331" s="142" t="s">
        <v>126</v>
      </c>
      <c r="I331" s="18" t="s">
        <v>115</v>
      </c>
      <c r="J331" s="6"/>
      <c r="K331" s="6"/>
      <c r="L331" s="6"/>
      <c r="M331" s="6"/>
      <c r="N331" s="6"/>
      <c r="O331"/>
      <c r="P331" s="6"/>
      <c r="Q331" s="6"/>
      <c r="V331" s="6"/>
      <c r="W331" s="6"/>
      <c r="X331" s="6"/>
    </row>
    <row r="332" spans="1:24" s="16" customFormat="1" ht="15">
      <c r="A332" s="3" t="s">
        <v>72</v>
      </c>
      <c r="B332" s="145" t="str">
        <f>"Hold " &amp; Table1[[#This Row],[Dette er for hold '# (fx 1-8 eller 1)]] &amp; " " &amp; Table1[[#This Row],[Beskrivelse]]</f>
        <v>Hold 16 obligatorisk holdundervisning - Emne Otoneu Hold 16</v>
      </c>
      <c r="C332" s="35">
        <f>C331</f>
        <v>44161</v>
      </c>
      <c r="D332" s="30">
        <v>0.40625</v>
      </c>
      <c r="E332" s="30">
        <v>0.46875</v>
      </c>
      <c r="F332" s="66"/>
      <c r="G332" s="16" t="s">
        <v>319</v>
      </c>
      <c r="H332" s="142" t="s">
        <v>126</v>
      </c>
      <c r="I332" s="18" t="s">
        <v>112</v>
      </c>
      <c r="O332"/>
    </row>
    <row r="333" spans="1:24" s="16" customFormat="1" ht="15">
      <c r="A333" s="3" t="s">
        <v>72</v>
      </c>
      <c r="B333" s="145" t="str">
        <f>"Hold " &amp; Table1[[#This Row],[Dette er for hold '# (fx 1-8 eller 1)]] &amp; " " &amp; Table1[[#This Row],[Beskrivelse]]</f>
        <v>Hold 13 obligatorisk holdundervisning  - Ekstra Hold 13</v>
      </c>
      <c r="C333" s="35">
        <f>C332</f>
        <v>44161</v>
      </c>
      <c r="D333" s="30">
        <v>0.48958333333333331</v>
      </c>
      <c r="E333" s="30">
        <v>0.55208333333333337</v>
      </c>
      <c r="F333" s="66"/>
      <c r="G333" s="16" t="s">
        <v>323</v>
      </c>
      <c r="H333" s="142" t="s">
        <v>126</v>
      </c>
      <c r="I333" s="18" t="s">
        <v>114</v>
      </c>
      <c r="O333"/>
      <c r="P333" s="84"/>
      <c r="Q333" s="84"/>
      <c r="R333" s="84"/>
    </row>
    <row r="334" spans="1:24" s="16" customFormat="1" ht="15">
      <c r="A334" s="3"/>
      <c r="B334" s="145" t="str">
        <f>"Hold " &amp; Table1[[#This Row],[Dette er for hold '# (fx 1-8 eller 1)]] &amp; " " &amp; Table1[[#This Row],[Beskrivelse]]</f>
        <v xml:space="preserve">Hold  </v>
      </c>
      <c r="C334" s="81"/>
      <c r="D334" s="82"/>
      <c r="E334" s="82"/>
      <c r="F334" s="83"/>
      <c r="G334" s="84"/>
      <c r="H334" s="87"/>
      <c r="I334" s="18"/>
      <c r="J334" s="6"/>
      <c r="K334" s="6"/>
      <c r="L334" s="6"/>
      <c r="M334" s="6"/>
      <c r="N334" s="6"/>
      <c r="O334"/>
      <c r="P334" s="6"/>
      <c r="Q334" s="6"/>
      <c r="V334" s="6"/>
      <c r="W334" s="6"/>
      <c r="X334" s="6"/>
    </row>
    <row r="335" spans="1:24" s="16" customFormat="1" ht="15.75">
      <c r="A335" s="3" t="s">
        <v>72</v>
      </c>
      <c r="B335" s="145" t="str">
        <f>"Hold " &amp; Table1[[#This Row],[Dette er for hold '# (fx 1-8 eller 1)]] &amp; " " &amp; Table1[[#This Row],[Beskrivelse]]</f>
        <v>Hold 14 obligatorisk holdundervisning  - Ekstra Hold 14</v>
      </c>
      <c r="C335" s="32">
        <f>C319+4</f>
        <v>44162</v>
      </c>
      <c r="D335" s="30">
        <v>0.33333333333333331</v>
      </c>
      <c r="E335" s="30">
        <v>0.39583333333333331</v>
      </c>
      <c r="F335" s="6"/>
      <c r="G335" s="16" t="s">
        <v>324</v>
      </c>
      <c r="H335" s="142" t="s">
        <v>126</v>
      </c>
      <c r="I335" s="18" t="s">
        <v>113</v>
      </c>
      <c r="J335" s="6"/>
      <c r="K335" s="6"/>
      <c r="L335" s="6"/>
      <c r="M335" s="6"/>
      <c r="N335" s="6"/>
      <c r="O335"/>
      <c r="P335" s="6"/>
      <c r="Q335" s="6"/>
      <c r="V335" s="6"/>
      <c r="W335" s="6"/>
      <c r="X335" s="6"/>
    </row>
    <row r="336" spans="1:24" s="16" customFormat="1" ht="15">
      <c r="A336" s="3" t="s">
        <v>72</v>
      </c>
      <c r="B336" s="145" t="str">
        <f>"Hold " &amp; Table1[[#This Row],[Dette er for hold '# (fx 1-8 eller 1)]] &amp; " " &amp; Table1[[#This Row],[Beskrivelse]]</f>
        <v>Hold 15 obligatorisk holdundervisning  - Ekstra Hold 15</v>
      </c>
      <c r="C336" s="35">
        <f>C335</f>
        <v>44162</v>
      </c>
      <c r="D336" s="30">
        <v>0.40625</v>
      </c>
      <c r="E336" s="30">
        <v>0.46875</v>
      </c>
      <c r="G336" s="16" t="s">
        <v>325</v>
      </c>
      <c r="H336" s="142" t="s">
        <v>126</v>
      </c>
      <c r="I336" s="18" t="s">
        <v>115</v>
      </c>
      <c r="J336" s="6"/>
      <c r="K336" s="6"/>
      <c r="L336" s="6"/>
      <c r="M336" s="6"/>
      <c r="N336" s="6"/>
      <c r="O336"/>
      <c r="P336" s="6"/>
      <c r="Q336" s="6"/>
      <c r="V336" s="6"/>
      <c r="W336" s="6"/>
      <c r="X336" s="6"/>
    </row>
    <row r="337" spans="1:24" s="16" customFormat="1" ht="15">
      <c r="A337" s="3" t="s">
        <v>72</v>
      </c>
      <c r="B337" s="145" t="str">
        <f>"Hold " &amp; Table1[[#This Row],[Dette er for hold '# (fx 1-8 eller 1)]] &amp; " " &amp; Table1[[#This Row],[Beskrivelse]]</f>
        <v>Hold 16 obligatorisk holdundervisning  - Ekstra Hold 16</v>
      </c>
      <c r="C337" s="35">
        <f>C336</f>
        <v>44162</v>
      </c>
      <c r="D337" s="30">
        <v>0.48958333333333331</v>
      </c>
      <c r="E337" s="30">
        <v>0.55208333333333337</v>
      </c>
      <c r="G337" s="16" t="s">
        <v>326</v>
      </c>
      <c r="H337" s="142" t="s">
        <v>126</v>
      </c>
      <c r="I337" s="18" t="s">
        <v>112</v>
      </c>
      <c r="J337" s="6"/>
      <c r="K337" s="6"/>
      <c r="L337" s="6"/>
      <c r="M337" s="6"/>
      <c r="N337" s="6"/>
      <c r="O337"/>
      <c r="P337" s="6"/>
      <c r="Q337" s="6"/>
      <c r="V337" s="6"/>
      <c r="W337" s="6"/>
      <c r="X337" s="6"/>
    </row>
    <row r="338" spans="1:24" s="16" customFormat="1" ht="15">
      <c r="A338" s="3"/>
      <c r="B338" s="145" t="str">
        <f>"Hold " &amp; Table1[[#This Row],[Dette er for hold '# (fx 1-8 eller 1)]] &amp; " " &amp; Table1[[#This Row],[Beskrivelse]]</f>
        <v xml:space="preserve">Hold  </v>
      </c>
      <c r="C338" s="35"/>
      <c r="D338" s="30"/>
      <c r="E338" s="30"/>
      <c r="H338" s="135"/>
      <c r="I338" s="18"/>
      <c r="J338" s="6"/>
      <c r="K338" s="6"/>
      <c r="L338" s="6"/>
      <c r="M338" s="6"/>
      <c r="N338" s="6"/>
      <c r="O338"/>
      <c r="P338" s="88"/>
      <c r="Q338" s="88"/>
      <c r="R338" s="84"/>
      <c r="V338" s="6"/>
      <c r="W338" s="6"/>
      <c r="X338" s="6"/>
    </row>
    <row r="339" spans="1:24" s="16" customFormat="1" ht="15">
      <c r="A339" s="54"/>
      <c r="B339" s="145" t="str">
        <f>"Hold " &amp; Table1[[#This Row],[Dette er for hold '# (fx 1-8 eller 1)]] &amp; " " &amp; Table1[[#This Row],[Beskrivelse]]</f>
        <v xml:space="preserve">Hold  </v>
      </c>
      <c r="C339" s="55"/>
      <c r="D339" s="79"/>
      <c r="E339" s="79"/>
      <c r="F339" s="56"/>
      <c r="G339" s="56"/>
      <c r="H339" s="57"/>
      <c r="I339" s="13"/>
      <c r="O339"/>
      <c r="P339" s="58"/>
      <c r="Q339" s="58"/>
      <c r="R339" s="56"/>
    </row>
    <row r="340" spans="1:24" s="16" customFormat="1" ht="15">
      <c r="B340" s="145" t="str">
        <f>"Hold " &amp; Table1[[#This Row],[Dette er for hold '# (fx 1-8 eller 1)]] &amp; " " &amp; Table1[[#This Row],[Beskrivelse]]</f>
        <v xml:space="preserve">Hold  </v>
      </c>
      <c r="C340" s="35"/>
      <c r="D340" s="27"/>
      <c r="E340" s="27"/>
      <c r="F340" s="60"/>
      <c r="G340"/>
      <c r="H340" s="14"/>
      <c r="I340" s="18"/>
      <c r="J340" s="6"/>
      <c r="K340" s="6"/>
      <c r="L340" s="6"/>
      <c r="M340" s="6"/>
      <c r="N340" s="6"/>
      <c r="O340"/>
      <c r="P340"/>
      <c r="Q340"/>
      <c r="R340"/>
      <c r="V340" s="6"/>
      <c r="W340" s="6"/>
      <c r="X340" s="6"/>
    </row>
    <row r="341" spans="1:24" s="16" customFormat="1" ht="15">
      <c r="A341" s="3" t="s">
        <v>72</v>
      </c>
      <c r="B341" s="145" t="str">
        <f>"Hold " &amp; Table1[[#This Row],[Dette er for hold '# (fx 1-8 eller 1)]] &amp; " " &amp; Table1[[#This Row],[Beskrivelse]]</f>
        <v>Hold 3 obligatorisk holdundervisning - Emne: Hals 3+4 Hold 3</v>
      </c>
      <c r="C341" s="35">
        <f>IF(Table1[[#This Row],[Navn]]&lt;&gt;"",DATE($T$7, 1, -2) - WEEKDAY(DATE($T$7, 1, 3)) +Table1[[#This Row],[Kal uge]]* 7+Table1[[#This Row],[Uge dag]]-1,"")</f>
        <v>44165</v>
      </c>
      <c r="D341" s="28">
        <v>0.33333333333333331</v>
      </c>
      <c r="E341" s="28">
        <v>0.39583333333333331</v>
      </c>
      <c r="F341" s="66"/>
      <c r="G341" s="16" t="s">
        <v>327</v>
      </c>
      <c r="H341" s="164" t="s">
        <v>215</v>
      </c>
      <c r="I341" s="18" t="s">
        <v>27</v>
      </c>
      <c r="J341" s="6"/>
      <c r="K341" s="6"/>
      <c r="L341" s="6"/>
      <c r="M341" s="6"/>
      <c r="N341" s="6"/>
      <c r="O341"/>
      <c r="P341" s="6">
        <v>49</v>
      </c>
      <c r="Q341" s="6"/>
      <c r="R341" s="16">
        <v>1</v>
      </c>
      <c r="V341" s="6"/>
      <c r="W341" s="6"/>
      <c r="X341" s="6"/>
    </row>
    <row r="342" spans="1:24" s="16" customFormat="1" ht="15">
      <c r="A342" s="3" t="s">
        <v>72</v>
      </c>
      <c r="B342" s="145" t="str">
        <f>"Hold " &amp; Table1[[#This Row],[Dette er for hold '# (fx 1-8 eller 1)]] &amp; " " &amp; Table1[[#This Row],[Beskrivelse]]</f>
        <v>Hold 1-2 obligatorisk holdundervisning - Emne: Hals 3+4 Hold 1+2</v>
      </c>
      <c r="C342" s="35">
        <f>C341</f>
        <v>44165</v>
      </c>
      <c r="D342" s="28">
        <v>0.40625</v>
      </c>
      <c r="E342" s="28">
        <v>0.46875</v>
      </c>
      <c r="F342" s="66"/>
      <c r="G342" s="16" t="s">
        <v>328</v>
      </c>
      <c r="H342" s="164" t="s">
        <v>215</v>
      </c>
      <c r="I342" s="18" t="s">
        <v>33</v>
      </c>
      <c r="O342"/>
    </row>
    <row r="343" spans="1:24" s="16" customFormat="1" ht="15">
      <c r="A343" s="3" t="s">
        <v>72</v>
      </c>
      <c r="B343" s="145" t="str">
        <f>"Hold " &amp; Table1[[#This Row],[Dette er for hold '# (fx 1-8 eller 1)]] &amp; " " &amp; Table1[[#This Row],[Beskrivelse]]</f>
        <v>Hold 4 obligatorisk holdundervisning - Emne: Hals 3+4 Hold 4</v>
      </c>
      <c r="C343" s="35">
        <f>C342</f>
        <v>44165</v>
      </c>
      <c r="D343" s="28">
        <v>0.48958333333333331</v>
      </c>
      <c r="E343" s="28">
        <v>0.55208333333333337</v>
      </c>
      <c r="F343" s="66"/>
      <c r="G343" s="16" t="s">
        <v>329</v>
      </c>
      <c r="H343" s="164" t="s">
        <v>215</v>
      </c>
      <c r="I343" s="18" t="s">
        <v>26</v>
      </c>
      <c r="J343" s="6"/>
      <c r="K343" s="6"/>
      <c r="L343" s="6"/>
      <c r="M343" s="6"/>
      <c r="N343" s="6"/>
      <c r="O343"/>
      <c r="P343" s="6"/>
      <c r="Q343" s="6"/>
      <c r="V343" s="6"/>
      <c r="W343" s="6"/>
      <c r="X343" s="6"/>
    </row>
    <row r="344" spans="1:24" s="16" customFormat="1" ht="15">
      <c r="A344" s="87"/>
      <c r="B344" s="145" t="str">
        <f>"Hold " &amp; Table1[[#This Row],[Dette er for hold '# (fx 1-8 eller 1)]] &amp; " " &amp; Table1[[#This Row],[Beskrivelse]]</f>
        <v xml:space="preserve">Hold  </v>
      </c>
      <c r="C344" s="87"/>
      <c r="D344" s="87"/>
      <c r="E344" s="87"/>
      <c r="F344" s="87"/>
      <c r="G344" s="87"/>
      <c r="H344" s="87"/>
      <c r="I344" s="13"/>
      <c r="J344" s="6"/>
      <c r="K344" s="6"/>
      <c r="L344" s="6"/>
      <c r="M344" s="6"/>
      <c r="N344" s="6"/>
      <c r="O344"/>
      <c r="P344" s="6"/>
      <c r="Q344" s="6"/>
      <c r="V344" s="6"/>
      <c r="W344" s="6"/>
      <c r="X344" s="6"/>
    </row>
    <row r="345" spans="1:24" s="16" customFormat="1" ht="15">
      <c r="A345" s="3" t="s">
        <v>72</v>
      </c>
      <c r="B345" s="145" t="str">
        <f>"Hold " &amp; Table1[[#This Row],[Dette er for hold '# (fx 1-8 eller 1)]] &amp; " " &amp; Table1[[#This Row],[Beskrivelse]]</f>
        <v>Hold 4 obligatorisk holdundervisning - Emne: Øre 1+2 Hold 4</v>
      </c>
      <c r="C345" s="35">
        <f>C341+1</f>
        <v>44166</v>
      </c>
      <c r="D345" s="28">
        <v>0.33333333333333331</v>
      </c>
      <c r="E345" s="28">
        <v>0.39583333333333331</v>
      </c>
      <c r="F345" s="66"/>
      <c r="G345" s="16" t="s">
        <v>330</v>
      </c>
      <c r="H345" s="164" t="s">
        <v>215</v>
      </c>
      <c r="I345" s="13" t="s">
        <v>26</v>
      </c>
      <c r="J345" s="6"/>
      <c r="K345" s="6"/>
      <c r="L345" s="6"/>
      <c r="M345" s="6"/>
      <c r="N345" s="6"/>
      <c r="O345"/>
      <c r="P345" s="88"/>
      <c r="Q345" s="88"/>
      <c r="R345" s="84"/>
      <c r="V345" s="6"/>
      <c r="W345" s="6"/>
      <c r="X345" s="6"/>
    </row>
    <row r="346" spans="1:24" s="16" customFormat="1" ht="15">
      <c r="A346" s="3" t="s">
        <v>72</v>
      </c>
      <c r="B346" s="145" t="str">
        <f>"Hold " &amp; Table1[[#This Row],[Dette er for hold '# (fx 1-8 eller 1)]] &amp; " " &amp; Table1[[#This Row],[Beskrivelse]]</f>
        <v>Hold 1-2 obligatorisk holdundervisning - Emne: Øre 1+2 Hold 1+2</v>
      </c>
      <c r="C346" s="35">
        <f>C345</f>
        <v>44166</v>
      </c>
      <c r="D346" s="28">
        <v>0.40625</v>
      </c>
      <c r="E346" s="28">
        <v>0.46875</v>
      </c>
      <c r="F346" s="66"/>
      <c r="G346" s="16" t="s">
        <v>331</v>
      </c>
      <c r="H346" s="164" t="s">
        <v>215</v>
      </c>
      <c r="I346" s="18" t="s">
        <v>33</v>
      </c>
      <c r="J346" s="6"/>
      <c r="K346" s="6"/>
      <c r="L346" s="6"/>
      <c r="M346" s="6"/>
      <c r="N346" s="6"/>
      <c r="O346"/>
      <c r="P346" s="6"/>
      <c r="Q346" s="6"/>
      <c r="V346" s="6"/>
      <c r="W346" s="6"/>
      <c r="X346" s="6"/>
    </row>
    <row r="347" spans="1:24" s="16" customFormat="1" ht="15">
      <c r="A347" s="3" t="s">
        <v>72</v>
      </c>
      <c r="B347" s="145" t="str">
        <f>"Hold " &amp; Table1[[#This Row],[Dette er for hold '# (fx 1-8 eller 1)]] &amp; " " &amp; Table1[[#This Row],[Beskrivelse]]</f>
        <v>Hold 3 obligatorisk holdundervisning - Emne: Øre 1+2 Hold 3</v>
      </c>
      <c r="C347" s="35">
        <f>C346</f>
        <v>44166</v>
      </c>
      <c r="D347" s="28">
        <v>0.48958333333333331</v>
      </c>
      <c r="E347" s="28">
        <v>0.55208333333333337</v>
      </c>
      <c r="F347" s="103"/>
      <c r="G347" s="16" t="s">
        <v>332</v>
      </c>
      <c r="H347" s="164" t="s">
        <v>215</v>
      </c>
      <c r="I347" s="18" t="s">
        <v>27</v>
      </c>
      <c r="J347" s="6"/>
      <c r="K347" s="6"/>
      <c r="L347" s="6"/>
      <c r="M347" s="6"/>
      <c r="N347" s="6"/>
      <c r="O347"/>
      <c r="P347" s="6"/>
      <c r="Q347" s="6"/>
      <c r="V347" s="6"/>
      <c r="W347" s="6"/>
      <c r="X347" s="6"/>
    </row>
    <row r="348" spans="1:24" s="16" customFormat="1" ht="15">
      <c r="A348" s="87"/>
      <c r="B348" s="145" t="str">
        <f>"Hold " &amp; Table1[[#This Row],[Dette er for hold '# (fx 1-8 eller 1)]] &amp; " " &amp; Table1[[#This Row],[Beskrivelse]]</f>
        <v xml:space="preserve">Hold  </v>
      </c>
      <c r="C348" s="87"/>
      <c r="D348" s="87"/>
      <c r="E348" s="87"/>
      <c r="F348" s="87"/>
      <c r="G348" s="87"/>
      <c r="H348" s="87"/>
      <c r="I348" s="13"/>
      <c r="O348"/>
    </row>
    <row r="349" spans="1:24" s="16" customFormat="1" ht="15">
      <c r="A349" s="3"/>
      <c r="B349" s="145" t="str">
        <f>"Hold " &amp; Table1[[#This Row],[Dette er for hold '# (fx 1-8 eller 1)]] &amp; " " &amp; Table1[[#This Row],[Beskrivelse]]</f>
        <v>Hold  obligatorisk holdundervisning</v>
      </c>
      <c r="C349" s="35">
        <f>C341+2</f>
        <v>44167</v>
      </c>
      <c r="D349" s="28">
        <v>0.33333333333333331</v>
      </c>
      <c r="E349" s="28">
        <v>0.39583333333333331</v>
      </c>
      <c r="F349" s="66"/>
      <c r="G349" s="16" t="s">
        <v>30</v>
      </c>
      <c r="H349" s="164" t="s">
        <v>215</v>
      </c>
      <c r="I349" s="13"/>
      <c r="J349" s="6"/>
      <c r="K349" s="6"/>
      <c r="L349" s="6"/>
      <c r="M349" s="6"/>
      <c r="N349" s="6"/>
      <c r="O349"/>
      <c r="P349" s="6"/>
      <c r="Q349" s="6"/>
      <c r="V349" s="6"/>
      <c r="W349" s="6"/>
      <c r="X349" s="6"/>
    </row>
    <row r="350" spans="1:24" s="16" customFormat="1" ht="15">
      <c r="A350" s="3" t="s">
        <v>72</v>
      </c>
      <c r="B350" s="145" t="str">
        <f>"Hold " &amp; Table1[[#This Row],[Dette er for hold '# (fx 1-8 eller 1)]] &amp; " " &amp; Table1[[#This Row],[Beskrivelse]]</f>
        <v>Hold 1-2 obligatorisk holdundervisning - Emne: Hals 6 + Larynx 2 Hold 1+2</v>
      </c>
      <c r="C350" s="35">
        <f>C349</f>
        <v>44167</v>
      </c>
      <c r="D350" s="28">
        <v>0.40625</v>
      </c>
      <c r="E350" s="28">
        <v>0.46875</v>
      </c>
      <c r="F350" s="66"/>
      <c r="G350" s="16" t="s">
        <v>333</v>
      </c>
      <c r="H350" s="164" t="s">
        <v>215</v>
      </c>
      <c r="I350" s="13" t="s">
        <v>33</v>
      </c>
      <c r="J350" s="6"/>
      <c r="K350" s="6"/>
      <c r="L350" s="6"/>
      <c r="M350" s="6"/>
      <c r="N350" s="6"/>
      <c r="O350"/>
      <c r="P350" s="88"/>
      <c r="Q350" s="88"/>
      <c r="R350" s="84"/>
      <c r="V350" s="6"/>
      <c r="W350" s="6"/>
      <c r="X350" s="6"/>
    </row>
    <row r="351" spans="1:24" s="16" customFormat="1" ht="15">
      <c r="A351" s="3" t="s">
        <v>72</v>
      </c>
      <c r="B351" s="145" t="str">
        <f>"Hold " &amp; Table1[[#This Row],[Dette er for hold '# (fx 1-8 eller 1)]] &amp; " " &amp; Table1[[#This Row],[Beskrivelse]]</f>
        <v>Hold 3-4 obligatorisk holdundervisning - Emne: Hals 6 + Larynx 2 Hold 3+4</v>
      </c>
      <c r="C351" s="35">
        <f>C350</f>
        <v>44167</v>
      </c>
      <c r="D351" s="28">
        <v>0.48958333333333331</v>
      </c>
      <c r="E351" s="28">
        <v>0.55208333333333337</v>
      </c>
      <c r="F351" s="66"/>
      <c r="G351" s="16" t="s">
        <v>334</v>
      </c>
      <c r="H351" s="164" t="s">
        <v>215</v>
      </c>
      <c r="I351" s="13" t="s">
        <v>77</v>
      </c>
      <c r="J351" s="6"/>
      <c r="K351" s="6"/>
      <c r="L351" s="6"/>
      <c r="M351" s="6"/>
      <c r="N351" s="6"/>
      <c r="O351"/>
      <c r="P351" s="6"/>
      <c r="Q351" s="6"/>
      <c r="V351" s="6"/>
      <c r="W351" s="6"/>
      <c r="X351" s="6"/>
    </row>
    <row r="352" spans="1:24" s="16" customFormat="1" ht="15">
      <c r="A352" s="87"/>
      <c r="B352" s="145" t="str">
        <f>"Hold " &amp; Table1[[#This Row],[Dette er for hold '# (fx 1-8 eller 1)]] &amp; " " &amp; Table1[[#This Row],[Beskrivelse]]</f>
        <v xml:space="preserve">Hold  </v>
      </c>
      <c r="C352" s="87"/>
      <c r="D352" s="87"/>
      <c r="E352" s="87"/>
      <c r="F352" s="87"/>
      <c r="G352" s="87"/>
      <c r="H352" s="87"/>
      <c r="I352" s="18"/>
      <c r="J352" s="6"/>
      <c r="K352" s="6"/>
      <c r="L352" s="6"/>
      <c r="M352" s="6"/>
      <c r="N352" s="6"/>
      <c r="O352"/>
      <c r="P352" s="6"/>
      <c r="Q352" s="6"/>
      <c r="V352" s="6"/>
      <c r="W352" s="6"/>
      <c r="X352" s="6"/>
    </row>
    <row r="353" spans="1:24" s="16" customFormat="1" ht="15">
      <c r="A353" s="3" t="s">
        <v>72</v>
      </c>
      <c r="B353" s="145" t="str">
        <f>"Hold " &amp; Table1[[#This Row],[Dette er for hold '# (fx 1-8 eller 1)]] &amp; " " &amp; Table1[[#This Row],[Beskrivelse]]</f>
        <v>Hold 3 obligatorisk holdundervisning - Emne: Hals 5 + Larynx 1 Hold 3</v>
      </c>
      <c r="C353" s="35">
        <f>C341+3</f>
        <v>44168</v>
      </c>
      <c r="D353" s="28">
        <v>0.33333333333333331</v>
      </c>
      <c r="E353" s="28">
        <v>0.39583333333333331</v>
      </c>
      <c r="F353" s="66"/>
      <c r="G353" s="16" t="s">
        <v>335</v>
      </c>
      <c r="H353" s="164" t="s">
        <v>215</v>
      </c>
      <c r="I353" s="18" t="s">
        <v>27</v>
      </c>
      <c r="J353" s="6"/>
      <c r="K353" s="6"/>
      <c r="L353" s="6"/>
      <c r="M353" s="6"/>
      <c r="N353" s="6"/>
      <c r="O353"/>
      <c r="P353" s="6"/>
      <c r="Q353" s="6"/>
      <c r="V353" s="6"/>
      <c r="W353" s="6"/>
      <c r="X353" s="6"/>
    </row>
    <row r="354" spans="1:24" s="16" customFormat="1" ht="15">
      <c r="A354" s="3" t="s">
        <v>72</v>
      </c>
      <c r="B354" s="145" t="str">
        <f>"Hold " &amp; Table1[[#This Row],[Dette er for hold '# (fx 1-8 eller 1)]] &amp; " " &amp; Table1[[#This Row],[Beskrivelse]]</f>
        <v>Hold 1-2 obligatorisk holdundervisning - Emne: Hals 5 + Larynx 1 Hold 1+2</v>
      </c>
      <c r="C354" s="35">
        <f>C353</f>
        <v>44168</v>
      </c>
      <c r="D354" s="28">
        <v>0.40625</v>
      </c>
      <c r="E354" s="28">
        <v>0.46875</v>
      </c>
      <c r="F354" s="66"/>
      <c r="G354" s="16" t="s">
        <v>336</v>
      </c>
      <c r="H354" s="164" t="s">
        <v>215</v>
      </c>
      <c r="I354" s="18" t="s">
        <v>33</v>
      </c>
      <c r="O354"/>
    </row>
    <row r="355" spans="1:24" s="16" customFormat="1" ht="15">
      <c r="A355" s="3" t="s">
        <v>72</v>
      </c>
      <c r="B355" s="145" t="str">
        <f>"Hold " &amp; Table1[[#This Row],[Dette er for hold '# (fx 1-8 eller 1)]] &amp; " " &amp; Table1[[#This Row],[Beskrivelse]]</f>
        <v>Hold 4 obligatorisk holdundervisning - Emne: Hals 5 + Larynx 1 Hold 4</v>
      </c>
      <c r="C355" s="35">
        <f>C354</f>
        <v>44168</v>
      </c>
      <c r="D355" s="28">
        <v>0.48958333333333331</v>
      </c>
      <c r="E355" s="28">
        <v>0.55208333333333337</v>
      </c>
      <c r="F355" s="66"/>
      <c r="G355" s="16" t="s">
        <v>337</v>
      </c>
      <c r="H355" s="164" t="s">
        <v>215</v>
      </c>
      <c r="I355" s="18" t="s">
        <v>26</v>
      </c>
      <c r="O355"/>
      <c r="P355" s="84"/>
      <c r="Q355" s="84"/>
      <c r="R355" s="84"/>
    </row>
    <row r="356" spans="1:24" s="16" customFormat="1" ht="15">
      <c r="A356" s="87"/>
      <c r="B356" s="145" t="str">
        <f>"Hold " &amp; Table1[[#This Row],[Dette er for hold '# (fx 1-8 eller 1)]] &amp; " " &amp; Table1[[#This Row],[Beskrivelse]]</f>
        <v xml:space="preserve">Hold  </v>
      </c>
      <c r="C356" s="87"/>
      <c r="D356" s="87"/>
      <c r="E356" s="87"/>
      <c r="F356" s="87"/>
      <c r="G356" s="87"/>
      <c r="H356" s="87"/>
      <c r="I356" s="18"/>
      <c r="O356"/>
    </row>
    <row r="357" spans="1:24" s="16" customFormat="1" ht="15">
      <c r="A357" s="3" t="s">
        <v>72</v>
      </c>
      <c r="B357" s="145" t="str">
        <f>"Hold " &amp; Table1[[#This Row],[Dette er for hold '# (fx 1-8 eller 1)]] &amp; " " &amp; Table1[[#This Row],[Beskrivelse]]</f>
        <v>Hold 4 obligatorisk holdundervisning - Emne: Næse 3+4 Hold 4</v>
      </c>
      <c r="C357" s="35">
        <f>C341+4</f>
        <v>44169</v>
      </c>
      <c r="D357" s="28">
        <v>0.33333333333333331</v>
      </c>
      <c r="E357" s="28">
        <v>0.39583333333333331</v>
      </c>
      <c r="F357" s="103"/>
      <c r="G357" s="16" t="s">
        <v>338</v>
      </c>
      <c r="H357" s="164" t="s">
        <v>215</v>
      </c>
      <c r="I357" s="18" t="s">
        <v>26</v>
      </c>
      <c r="O357"/>
    </row>
    <row r="358" spans="1:24" s="16" customFormat="1" ht="15">
      <c r="A358" s="3" t="s">
        <v>72</v>
      </c>
      <c r="B358" s="145" t="str">
        <f>"Hold " &amp; Table1[[#This Row],[Dette er for hold '# (fx 1-8 eller 1)]] &amp; " " &amp; Table1[[#This Row],[Beskrivelse]]</f>
        <v>Hold 1-2 obligatorisk holdundervisning - Emne: Næse 3+4 Hold 1+2</v>
      </c>
      <c r="C358" s="35">
        <f>C357</f>
        <v>44169</v>
      </c>
      <c r="D358" s="30">
        <v>0.40625</v>
      </c>
      <c r="E358" s="30">
        <v>0.46875</v>
      </c>
      <c r="G358" s="16" t="s">
        <v>339</v>
      </c>
      <c r="H358" s="164" t="s">
        <v>215</v>
      </c>
      <c r="I358" s="18" t="s">
        <v>33</v>
      </c>
      <c r="O358"/>
    </row>
    <row r="359" spans="1:24" s="16" customFormat="1" ht="15">
      <c r="A359" s="3" t="s">
        <v>72</v>
      </c>
      <c r="B359" s="145" t="str">
        <f>"Hold " &amp; Table1[[#This Row],[Dette er for hold '# (fx 1-8 eller 1)]] &amp; " " &amp; Table1[[#This Row],[Beskrivelse]]</f>
        <v>Hold 3 obligatorisk holdundervisning - Emne: Næse 3+4 Hold 3</v>
      </c>
      <c r="C359" s="35">
        <f>C358</f>
        <v>44169</v>
      </c>
      <c r="D359" s="30">
        <v>0.48958333333333331</v>
      </c>
      <c r="E359" s="30">
        <v>0.55208333333333337</v>
      </c>
      <c r="G359" s="16" t="s">
        <v>340</v>
      </c>
      <c r="H359" s="164" t="s">
        <v>215</v>
      </c>
      <c r="I359" s="18" t="s">
        <v>27</v>
      </c>
      <c r="O359"/>
    </row>
    <row r="360" spans="1:24" s="16" customFormat="1" ht="15">
      <c r="A360" s="136"/>
      <c r="B360" s="145" t="str">
        <f>"Hold " &amp; Table1[[#This Row],[Dette er for hold '# (fx 1-8 eller 1)]] &amp; " " &amp; Table1[[#This Row],[Beskrivelse]]</f>
        <v xml:space="preserve">Hold  </v>
      </c>
      <c r="C360" s="77"/>
      <c r="D360" s="78"/>
      <c r="E360" s="54"/>
      <c r="F360" s="56"/>
      <c r="G360" s="56"/>
      <c r="H360" s="59"/>
      <c r="I360" s="59"/>
      <c r="J360" s="56"/>
      <c r="K360" s="56"/>
      <c r="L360" s="56"/>
      <c r="M360" s="56"/>
      <c r="N360" s="56"/>
      <c r="O360"/>
      <c r="P360" s="56"/>
      <c r="Q360" s="56"/>
      <c r="R360" s="56"/>
      <c r="W360" s="56"/>
      <c r="X360" s="56"/>
    </row>
    <row r="361" spans="1:24" s="16" customFormat="1" ht="15">
      <c r="A361" s="3" t="s">
        <v>72</v>
      </c>
      <c r="B361" s="145" t="str">
        <f>"Hold " &amp; Table1[[#This Row],[Dette er for hold '# (fx 1-8 eller 1)]] &amp; " " &amp; Table1[[#This Row],[Beskrivelse]]</f>
        <v>Hold 4 obligatorisk holdundervisning - Emne Aud + Otoneu Hold 4</v>
      </c>
      <c r="C361" s="35">
        <f>IF(Table1[[#This Row],[Navn]]&lt;&gt;"",DATE($T$7, 1, -2) - WEEKDAY(DATE($T$7, 1, 3)) +Table1[[#This Row],[Kal uge]]* 7+Table1[[#This Row],[Uge dag]]-1,"")</f>
        <v>44172</v>
      </c>
      <c r="D361" s="30">
        <v>0.33333333333333331</v>
      </c>
      <c r="E361" s="30">
        <v>0.39583333333333331</v>
      </c>
      <c r="G361" s="16" t="s">
        <v>341</v>
      </c>
      <c r="H361" s="164" t="s">
        <v>215</v>
      </c>
      <c r="I361" s="18" t="s">
        <v>26</v>
      </c>
      <c r="O361"/>
      <c r="P361" s="16">
        <v>50</v>
      </c>
      <c r="R361" s="16">
        <v>1</v>
      </c>
    </row>
    <row r="362" spans="1:24" s="16" customFormat="1" ht="15">
      <c r="A362" s="3" t="s">
        <v>72</v>
      </c>
      <c r="B362" s="145" t="str">
        <f>"Hold " &amp; Table1[[#This Row],[Dette er for hold '# (fx 1-8 eller 1)]] &amp; " " &amp; Table1[[#This Row],[Beskrivelse]]</f>
        <v>Hold 1-2 obligatorisk holdundervisning - Emne Aud + Otoneu Hold 1+2</v>
      </c>
      <c r="C362" s="35">
        <f>C361</f>
        <v>44172</v>
      </c>
      <c r="D362" s="30">
        <v>0.40625</v>
      </c>
      <c r="E362" s="30">
        <v>0.46875</v>
      </c>
      <c r="G362" s="16" t="s">
        <v>342</v>
      </c>
      <c r="H362" s="164" t="s">
        <v>215</v>
      </c>
      <c r="I362" s="18" t="s">
        <v>33</v>
      </c>
      <c r="O362"/>
    </row>
    <row r="363" spans="1:24" s="16" customFormat="1" ht="15">
      <c r="A363" s="3" t="s">
        <v>72</v>
      </c>
      <c r="B363" s="145" t="str">
        <f>"Hold " &amp; Table1[[#This Row],[Dette er for hold '# (fx 1-8 eller 1)]] &amp; " " &amp; Table1[[#This Row],[Beskrivelse]]</f>
        <v>Hold 3 obligatorisk holdundervisning - Emne Aud + Otoneu Hold 3</v>
      </c>
      <c r="C363" s="35">
        <f>C362</f>
        <v>44172</v>
      </c>
      <c r="D363" s="30">
        <v>0.48958333333333331</v>
      </c>
      <c r="E363" s="30">
        <v>0.55208333333333337</v>
      </c>
      <c r="G363" s="16" t="s">
        <v>343</v>
      </c>
      <c r="H363" s="164" t="s">
        <v>215</v>
      </c>
      <c r="I363" s="18" t="s">
        <v>27</v>
      </c>
      <c r="O363"/>
    </row>
    <row r="364" spans="1:24" s="16" customFormat="1" ht="15">
      <c r="A364" s="3"/>
      <c r="B364" s="145" t="str">
        <f>"Hold " &amp; Table1[[#This Row],[Dette er for hold '# (fx 1-8 eller 1)]] &amp; " " &amp; Table1[[#This Row],[Beskrivelse]]</f>
        <v xml:space="preserve">Hold  </v>
      </c>
      <c r="C364" s="81"/>
      <c r="D364" s="86"/>
      <c r="E364" s="86"/>
      <c r="F364" s="84"/>
      <c r="G364" s="84"/>
      <c r="H364" s="87"/>
      <c r="I364" s="13"/>
      <c r="O364"/>
    </row>
    <row r="365" spans="1:24" s="16" customFormat="1" ht="15">
      <c r="A365" s="3" t="s">
        <v>72</v>
      </c>
      <c r="B365" s="145" t="str">
        <f>"Hold " &amp; Table1[[#This Row],[Dette er for hold '# (fx 1-8 eller 1)]] &amp; " " &amp; Table1[[#This Row],[Beskrivelse]]</f>
        <v>Hold 3 obligatorisk holdundervisning - Emne Øre 3+4 Hold 3</v>
      </c>
      <c r="C365" s="35">
        <f>C361+1</f>
        <v>44173</v>
      </c>
      <c r="D365" s="30">
        <v>0.33333333333333331</v>
      </c>
      <c r="E365" s="30">
        <v>0.39583333333333331</v>
      </c>
      <c r="G365" s="16" t="s">
        <v>344</v>
      </c>
      <c r="H365" s="164" t="s">
        <v>215</v>
      </c>
      <c r="I365" s="13" t="s">
        <v>27</v>
      </c>
      <c r="O365"/>
      <c r="P365" s="84"/>
      <c r="Q365" s="84"/>
      <c r="R365" s="84"/>
    </row>
    <row r="366" spans="1:24" s="16" customFormat="1" ht="15">
      <c r="A366" s="3" t="s">
        <v>72</v>
      </c>
      <c r="B366" s="145" t="str">
        <f>"Hold " &amp; Table1[[#This Row],[Dette er for hold '# (fx 1-8 eller 1)]] &amp; " " &amp; Table1[[#This Row],[Beskrivelse]]</f>
        <v>Hold 1-2 obligatorisk holdundervisning - Emne Øre 3+4 Hold 1+2</v>
      </c>
      <c r="C366" s="35">
        <f>C365</f>
        <v>44173</v>
      </c>
      <c r="D366" s="30">
        <v>0.40625</v>
      </c>
      <c r="E366" s="30">
        <v>0.46875</v>
      </c>
      <c r="G366" s="16" t="s">
        <v>345</v>
      </c>
      <c r="H366" s="164" t="s">
        <v>215</v>
      </c>
      <c r="I366" s="18" t="s">
        <v>33</v>
      </c>
      <c r="O366"/>
    </row>
    <row r="367" spans="1:24" s="16" customFormat="1" ht="15">
      <c r="A367" s="3" t="s">
        <v>72</v>
      </c>
      <c r="B367" s="145" t="str">
        <f>"Hold " &amp; Table1[[#This Row],[Dette er for hold '# (fx 1-8 eller 1)]] &amp; " " &amp; Table1[[#This Row],[Beskrivelse]]</f>
        <v>Hold 4 obligatorisk holdundervisning - Emne Øre 3+4 Hold 4</v>
      </c>
      <c r="C367" s="35">
        <f>C366</f>
        <v>44173</v>
      </c>
      <c r="D367" s="30">
        <v>0.48958333333333331</v>
      </c>
      <c r="E367" s="30">
        <v>0.55208333333333337</v>
      </c>
      <c r="F367" s="6"/>
      <c r="G367" s="16" t="s">
        <v>346</v>
      </c>
      <c r="H367" s="164" t="s">
        <v>215</v>
      </c>
      <c r="I367" s="18" t="s">
        <v>26</v>
      </c>
      <c r="O367"/>
    </row>
    <row r="368" spans="1:24" s="16" customFormat="1" ht="15">
      <c r="A368" s="3"/>
      <c r="B368" s="145" t="str">
        <f>"Hold " &amp; Table1[[#This Row],[Dette er for hold '# (fx 1-8 eller 1)]] &amp; " " &amp; Table1[[#This Row],[Beskrivelse]]</f>
        <v xml:space="preserve">Hold  </v>
      </c>
      <c r="C368" s="81"/>
      <c r="D368" s="86"/>
      <c r="E368" s="86"/>
      <c r="F368" s="88"/>
      <c r="G368" s="84"/>
      <c r="H368" s="87"/>
      <c r="I368" s="13"/>
      <c r="O368"/>
    </row>
    <row r="369" spans="1:22" s="16" customFormat="1" ht="15">
      <c r="A369" s="3"/>
      <c r="B369" s="145" t="str">
        <f>"Hold " &amp; Table1[[#This Row],[Dette er for hold '# (fx 1-8 eller 1)]] &amp; " " &amp; Table1[[#This Row],[Beskrivelse]]</f>
        <v>Hold  obligatorisk holdundervisning</v>
      </c>
      <c r="C369" s="35">
        <f>C361+2</f>
        <v>44174</v>
      </c>
      <c r="D369" s="30">
        <v>0.33333333333333331</v>
      </c>
      <c r="E369" s="30">
        <v>0.39583333333333331</v>
      </c>
      <c r="G369" s="16" t="s">
        <v>30</v>
      </c>
      <c r="H369" s="164" t="s">
        <v>215</v>
      </c>
      <c r="I369" s="13"/>
      <c r="O369"/>
    </row>
    <row r="370" spans="1:22" s="16" customFormat="1" ht="15">
      <c r="A370" s="3" t="s">
        <v>72</v>
      </c>
      <c r="B370" s="145" t="str">
        <f>"Hold " &amp; Table1[[#This Row],[Dette er for hold '# (fx 1-8 eller 1)]] &amp; " " &amp; Table1[[#This Row],[Beskrivelse]]</f>
        <v>Hold 1-2 obligatorisk holdundervisning - Emne Hals 1+2 Hold 1+2</v>
      </c>
      <c r="C370" s="35">
        <f>C369</f>
        <v>44174</v>
      </c>
      <c r="D370" s="30">
        <v>0.40625</v>
      </c>
      <c r="E370" s="30">
        <v>0.46875</v>
      </c>
      <c r="G370" s="16" t="s">
        <v>347</v>
      </c>
      <c r="H370" s="164" t="s">
        <v>215</v>
      </c>
      <c r="I370" s="13" t="s">
        <v>33</v>
      </c>
      <c r="O370"/>
      <c r="P370" s="84"/>
      <c r="Q370" s="84"/>
      <c r="R370" s="84"/>
    </row>
    <row r="371" spans="1:22" s="16" customFormat="1" ht="15">
      <c r="A371" s="3" t="s">
        <v>72</v>
      </c>
      <c r="B371" s="145" t="str">
        <f>"Hold " &amp; Table1[[#This Row],[Dette er for hold '# (fx 1-8 eller 1)]] &amp; " " &amp; Table1[[#This Row],[Beskrivelse]]</f>
        <v>Hold 3-4 obligatorisk holdundervisning - Emne Hals 1+2 Hold 3+4</v>
      </c>
      <c r="C371" s="35">
        <f>C370</f>
        <v>44174</v>
      </c>
      <c r="D371" s="30">
        <v>0.48958333333333331</v>
      </c>
      <c r="E371" s="30">
        <v>0.55208333333333337</v>
      </c>
      <c r="G371" s="16" t="s">
        <v>348</v>
      </c>
      <c r="H371" s="164" t="s">
        <v>215</v>
      </c>
      <c r="I371" s="13" t="s">
        <v>77</v>
      </c>
      <c r="O371"/>
    </row>
    <row r="372" spans="1:22" s="16" customFormat="1" ht="15">
      <c r="A372" s="3"/>
      <c r="B372" s="145" t="str">
        <f>"Hold " &amp; Table1[[#This Row],[Dette er for hold '# (fx 1-8 eller 1)]] &amp; " " &amp; Table1[[#This Row],[Beskrivelse]]</f>
        <v xml:space="preserve">Hold  </v>
      </c>
      <c r="C372" s="80"/>
      <c r="D372" s="86"/>
      <c r="E372" s="86"/>
      <c r="F372" s="84"/>
      <c r="G372" s="84"/>
      <c r="H372" s="87"/>
      <c r="I372" s="18"/>
      <c r="O372"/>
    </row>
    <row r="373" spans="1:22" s="16" customFormat="1" ht="15">
      <c r="A373" s="3"/>
      <c r="B373" s="145" t="str">
        <f>"Hold " &amp; Table1[[#This Row],[Dette er for hold '# (fx 1-8 eller 1)]] &amp; " " &amp; Table1[[#This Row],[Beskrivelse]]</f>
        <v>Hold  obligatorisk holdundervisning</v>
      </c>
      <c r="C373" s="35">
        <f>C361+3</f>
        <v>44175</v>
      </c>
      <c r="D373" s="30">
        <v>0.33333333333333331</v>
      </c>
      <c r="E373" s="30">
        <v>0.39583333333333331</v>
      </c>
      <c r="F373" s="66"/>
      <c r="G373" s="16" t="s">
        <v>30</v>
      </c>
      <c r="H373" s="142"/>
      <c r="I373" s="18"/>
      <c r="O373"/>
    </row>
    <row r="374" spans="1:22" s="16" customFormat="1" ht="15">
      <c r="A374" s="3"/>
      <c r="B374" s="145" t="str">
        <f>"Hold " &amp; Table1[[#This Row],[Dette er for hold '# (fx 1-8 eller 1)]] &amp; " " &amp; Table1[[#This Row],[Beskrivelse]]</f>
        <v>Hold  obligatorisk holdundervisning</v>
      </c>
      <c r="C374" s="35">
        <f>C373</f>
        <v>44175</v>
      </c>
      <c r="D374" s="30">
        <v>0.40625</v>
      </c>
      <c r="E374" s="30">
        <v>0.46875</v>
      </c>
      <c r="F374" s="66"/>
      <c r="G374" s="16" t="s">
        <v>30</v>
      </c>
      <c r="H374" s="142"/>
      <c r="I374" s="18"/>
      <c r="O374"/>
    </row>
    <row r="375" spans="1:22" s="16" customFormat="1" ht="15">
      <c r="A375" s="3"/>
      <c r="B375" s="145" t="str">
        <f>"Hold " &amp; Table1[[#This Row],[Dette er for hold '# (fx 1-8 eller 1)]] &amp; " " &amp; Table1[[#This Row],[Beskrivelse]]</f>
        <v>Hold  obligatorisk holdundervisning</v>
      </c>
      <c r="C375" s="35">
        <f>C374</f>
        <v>44175</v>
      </c>
      <c r="D375" s="30">
        <v>0.48958333333333331</v>
      </c>
      <c r="E375" s="30">
        <v>0.55208333333333337</v>
      </c>
      <c r="F375" s="66"/>
      <c r="G375" s="16" t="s">
        <v>30</v>
      </c>
      <c r="H375" s="142"/>
      <c r="I375" s="18"/>
      <c r="O375"/>
      <c r="P375" s="84"/>
      <c r="Q375" s="84"/>
      <c r="R375" s="84"/>
    </row>
    <row r="376" spans="1:22" s="16" customFormat="1" ht="15">
      <c r="A376" s="3"/>
      <c r="B376" s="145" t="str">
        <f>"Hold " &amp; Table1[[#This Row],[Dette er for hold '# (fx 1-8 eller 1)]] &amp; " " &amp; Table1[[#This Row],[Beskrivelse]]</f>
        <v xml:space="preserve">Hold  </v>
      </c>
      <c r="C376" s="81"/>
      <c r="D376" s="82"/>
      <c r="E376" s="82"/>
      <c r="F376" s="83"/>
      <c r="G376" s="84"/>
      <c r="H376" s="87"/>
      <c r="I376" s="18"/>
      <c r="O376"/>
    </row>
    <row r="377" spans="1:22" s="16" customFormat="1" ht="15">
      <c r="A377" s="3" t="s">
        <v>72</v>
      </c>
      <c r="B377" s="145" t="str">
        <f>"Hold " &amp; Table1[[#This Row],[Dette er for hold '# (fx 1-8 eller 1)]] &amp; " " &amp; Table1[[#This Row],[Beskrivelse]]</f>
        <v>Hold 1 obligatorisk holdundervisning - Emne: Næse 1+2 Hold 1</v>
      </c>
      <c r="C377" s="32">
        <f>C361+4</f>
        <v>44176</v>
      </c>
      <c r="D377" s="30">
        <v>0.33333333333333331</v>
      </c>
      <c r="E377" s="30">
        <v>0.39583333333333331</v>
      </c>
      <c r="F377" s="6"/>
      <c r="G377" s="16" t="s">
        <v>349</v>
      </c>
      <c r="H377" s="164" t="s">
        <v>215</v>
      </c>
      <c r="I377" s="18" t="s">
        <v>28</v>
      </c>
      <c r="O377"/>
    </row>
    <row r="378" spans="1:22" s="16" customFormat="1" ht="15">
      <c r="A378" s="3" t="s">
        <v>72</v>
      </c>
      <c r="B378" s="145" t="str">
        <f>"Hold " &amp; Table1[[#This Row],[Dette er for hold '# (fx 1-8 eller 1)]] &amp; " " &amp; Table1[[#This Row],[Beskrivelse]]</f>
        <v>Hold 2 obligatorisk holdundervisning - Emne: Næse 1+2 Hold 2</v>
      </c>
      <c r="C378" s="35">
        <f>C377</f>
        <v>44176</v>
      </c>
      <c r="D378" s="30">
        <v>0.40625</v>
      </c>
      <c r="E378" s="30">
        <v>0.46875</v>
      </c>
      <c r="G378" s="16" t="s">
        <v>350</v>
      </c>
      <c r="H378" s="164" t="s">
        <v>215</v>
      </c>
      <c r="I378" s="18" t="s">
        <v>29</v>
      </c>
      <c r="O378"/>
    </row>
    <row r="379" spans="1:22" s="16" customFormat="1" ht="15">
      <c r="A379" s="3" t="s">
        <v>72</v>
      </c>
      <c r="B379" s="145" t="str">
        <f>"Hold " &amp; Table1[[#This Row],[Dette er for hold '# (fx 1-8 eller 1)]] &amp; " " &amp; Table1[[#This Row],[Beskrivelse]]</f>
        <v>Hold 3-4 obligatorisk holdundervisning - Emne: Næse 1+2 Hold 3+4</v>
      </c>
      <c r="C379" s="35">
        <f>C378</f>
        <v>44176</v>
      </c>
      <c r="D379" s="30">
        <v>0.48958333333333331</v>
      </c>
      <c r="E379" s="30">
        <v>0.55208333333333337</v>
      </c>
      <c r="G379" s="16" t="s">
        <v>351</v>
      </c>
      <c r="H379" s="164" t="s">
        <v>215</v>
      </c>
      <c r="I379" s="18" t="s">
        <v>77</v>
      </c>
      <c r="O379"/>
    </row>
    <row r="380" spans="1:22" s="16" customFormat="1" ht="15">
      <c r="A380" s="3"/>
      <c r="B380" s="17"/>
      <c r="C380" s="35"/>
      <c r="D380" s="30"/>
      <c r="E380" s="30"/>
      <c r="H380" s="76"/>
      <c r="I380" s="18"/>
      <c r="O380"/>
    </row>
    <row r="381" spans="1:22" s="16" customFormat="1" ht="15">
      <c r="A381" s="3"/>
      <c r="B381" s="17"/>
      <c r="C381" s="35"/>
      <c r="D381" s="30"/>
      <c r="E381" s="30"/>
      <c r="H381" s="76"/>
      <c r="I381" s="18"/>
      <c r="O381"/>
    </row>
    <row r="382" spans="1:22" s="16" customFormat="1" ht="15">
      <c r="A382" s="3"/>
      <c r="B382" s="17"/>
      <c r="C382" s="35"/>
      <c r="D382" s="30"/>
      <c r="E382" s="30"/>
      <c r="H382" s="76"/>
      <c r="I382" s="18"/>
      <c r="O382"/>
    </row>
    <row r="383" spans="1:22" s="56" customFormat="1" ht="15">
      <c r="A383" s="136"/>
      <c r="B383" s="54"/>
      <c r="C383" s="137"/>
      <c r="D383" s="79"/>
      <c r="E383" s="79"/>
      <c r="H383" s="138"/>
      <c r="I383" s="59"/>
      <c r="O383"/>
      <c r="V383" s="16"/>
    </row>
    <row r="384" spans="1:22" s="56" customFormat="1" ht="15">
      <c r="A384" s="136"/>
      <c r="B384" s="54"/>
      <c r="C384" s="137"/>
      <c r="D384" s="79"/>
      <c r="E384" s="79"/>
      <c r="H384" s="138"/>
      <c r="I384" s="59"/>
      <c r="O384"/>
      <c r="V384" s="16"/>
    </row>
    <row r="385" spans="1:26" s="56" customFormat="1">
      <c r="B385" s="54"/>
      <c r="C385" s="139"/>
      <c r="D385" s="140"/>
      <c r="E385" s="140"/>
      <c r="F385" s="139"/>
      <c r="H385" s="59"/>
      <c r="I385" s="59"/>
      <c r="O385"/>
      <c r="V385" s="16"/>
    </row>
    <row r="386" spans="1:26" ht="20.25">
      <c r="B386" s="70" t="s">
        <v>31</v>
      </c>
      <c r="C386" s="36"/>
      <c r="D386" s="30"/>
      <c r="E386" s="30"/>
      <c r="H386" s="18"/>
      <c r="M386" s="157"/>
      <c r="W386" s="16"/>
      <c r="X386" s="16"/>
    </row>
    <row r="387" spans="1:26" ht="15.75">
      <c r="A387" s="16" t="s">
        <v>32</v>
      </c>
      <c r="B387" s="145" t="str">
        <f>"Hold " &amp; Table1[[#This Row],[Dette er for hold '# (fx 1-8 eller 1)]] &amp; " " &amp; Table1[[#This Row],[Beskrivelse]]</f>
        <v>Hold 13-14 Introduktion til oftalmologi</v>
      </c>
      <c r="C387" s="36">
        <f>IF(Table1[[#This Row],[Navn]]&lt;&gt;"",DATE($T$7, 1, -2) - WEEKDAY(DATE($T$7, 1, 3)) +Table1[[#This Row],[Kal uge]]* 7+Table1[[#This Row],[Uge dag]]-1,"")</f>
        <v>44067</v>
      </c>
      <c r="D387" s="28">
        <v>0.40625</v>
      </c>
      <c r="E387" s="28">
        <v>0.4375</v>
      </c>
      <c r="F387" s="60"/>
      <c r="G387" t="s">
        <v>75</v>
      </c>
      <c r="H387" s="143" t="s">
        <v>127</v>
      </c>
      <c r="I387" s="14" t="s">
        <v>78</v>
      </c>
      <c r="J387" t="s">
        <v>222</v>
      </c>
      <c r="M387" s="16"/>
      <c r="P387">
        <v>35</v>
      </c>
      <c r="R387">
        <v>1</v>
      </c>
      <c r="S387" s="16"/>
      <c r="V387" s="20" t="s">
        <v>198</v>
      </c>
      <c r="W387" s="20" t="s">
        <v>197</v>
      </c>
      <c r="X387" s="20"/>
      <c r="Z387" s="39" t="s">
        <v>216</v>
      </c>
    </row>
    <row r="388" spans="1:26" ht="15.75">
      <c r="A388" s="16" t="s">
        <v>32</v>
      </c>
      <c r="B388" s="145" t="str">
        <f>"Hold " &amp; Table1[[#This Row],[Dette er for hold '# (fx 1-8 eller 1)]] &amp; " " &amp; Table1[[#This Row],[Beskrivelse]]</f>
        <v>Hold 13-14 Visusmåling, refraktion</v>
      </c>
      <c r="C388" s="36">
        <f>IF(Table1[[#This Row],[Navn]]&lt;&gt;"",DATE($T$7, 1, -2) - WEEKDAY(DATE($T$7, 1, 3)) +Table1[[#This Row],[Kal uge]]* 7+Table1[[#This Row],[Uge dag]]-1,"")</f>
        <v>44068</v>
      </c>
      <c r="D388" s="28">
        <v>0.40625</v>
      </c>
      <c r="E388" s="28">
        <v>0.46875</v>
      </c>
      <c r="G388" t="s">
        <v>241</v>
      </c>
      <c r="H388" s="143" t="s">
        <v>127</v>
      </c>
      <c r="I388" s="14" t="s">
        <v>78</v>
      </c>
      <c r="J388" t="s">
        <v>222</v>
      </c>
      <c r="M388" s="16"/>
      <c r="P388">
        <v>35</v>
      </c>
      <c r="R388">
        <v>2</v>
      </c>
      <c r="S388" s="16"/>
      <c r="W388" s="16"/>
      <c r="X388" s="16"/>
    </row>
    <row r="389" spans="1:26" ht="15.75">
      <c r="A389" s="16" t="s">
        <v>32</v>
      </c>
      <c r="B389" s="145" t="str">
        <f>"Hold " &amp; Table1[[#This Row],[Dette er for hold '# (fx 1-8 eller 1)]] &amp; " " &amp; Table1[[#This Row],[Beskrivelse]]</f>
        <v>Hold 13-14 Inspektion, Spaltelampe, øjenlågsvending</v>
      </c>
      <c r="C389" s="36">
        <f>IF(Table1[[#This Row],[Navn]]&lt;&gt;"",DATE($T$7, 1, -2) - WEEKDAY(DATE($T$7, 1, 3)) +Table1[[#This Row],[Kal uge]]* 7+Table1[[#This Row],[Uge dag]]-1,"")</f>
        <v>44069</v>
      </c>
      <c r="D389" s="28">
        <v>0.40625</v>
      </c>
      <c r="E389" s="28">
        <v>0.46875</v>
      </c>
      <c r="G389" t="s">
        <v>242</v>
      </c>
      <c r="H389" s="143" t="s">
        <v>127</v>
      </c>
      <c r="I389" s="14" t="s">
        <v>78</v>
      </c>
      <c r="J389" t="s">
        <v>222</v>
      </c>
      <c r="M389" s="16"/>
      <c r="P389">
        <v>35</v>
      </c>
      <c r="R389">
        <v>3</v>
      </c>
      <c r="S389" s="16"/>
      <c r="W389" s="16"/>
      <c r="X389" s="16"/>
    </row>
    <row r="390" spans="1:26" ht="15.75">
      <c r="A390" s="16" t="s">
        <v>32</v>
      </c>
      <c r="B390" s="145" t="str">
        <f>"Hold " &amp; Table1[[#This Row],[Dette er for hold '# (fx 1-8 eller 1)]] &amp; " " &amp; Table1[[#This Row],[Beskrivelse]]</f>
        <v>Hold 13-14 konkomiterende skelen, paralytisk skelen</v>
      </c>
      <c r="C390" s="36">
        <f>IF(Table1[[#This Row],[Navn]]&lt;&gt;"",DATE($T$7, 1, -2) - WEEKDAY(DATE($T$7, 1, 3)) +Table1[[#This Row],[Kal uge]]* 7+Table1[[#This Row],[Uge dag]]-1,"")</f>
        <v>44070</v>
      </c>
      <c r="D390" s="28">
        <v>0.40625</v>
      </c>
      <c r="E390" s="28">
        <v>0.46875</v>
      </c>
      <c r="G390" t="s">
        <v>234</v>
      </c>
      <c r="H390" s="143" t="s">
        <v>127</v>
      </c>
      <c r="I390" s="14" t="s">
        <v>78</v>
      </c>
      <c r="J390" t="s">
        <v>222</v>
      </c>
      <c r="M390" s="16"/>
      <c r="P390">
        <v>35</v>
      </c>
      <c r="R390">
        <v>4</v>
      </c>
      <c r="S390" s="16"/>
      <c r="W390" s="16"/>
      <c r="X390" s="16"/>
    </row>
    <row r="391" spans="1:26" ht="15.75">
      <c r="A391" s="16" t="s">
        <v>32</v>
      </c>
      <c r="B391" s="145" t="str">
        <f>"Hold " &amp; Table1[[#This Row],[Dette er for hold '# (fx 1-8 eller 1)]] &amp; " " &amp; Table1[[#This Row],[Beskrivelse]]</f>
        <v>Hold 13-14 synsfelt, oftalmoskopi</v>
      </c>
      <c r="C391" s="36">
        <f>IF(Table1[[#This Row],[Navn]]&lt;&gt;"",DATE($T$7, 1, -2) - WEEKDAY(DATE($T$7, 1, 3)) +Table1[[#This Row],[Kal uge]]* 7+Table1[[#This Row],[Uge dag]]-1,"")</f>
        <v>44071</v>
      </c>
      <c r="D391" s="28">
        <v>0.40625</v>
      </c>
      <c r="E391" s="28">
        <v>0.46875</v>
      </c>
      <c r="G391" t="s">
        <v>243</v>
      </c>
      <c r="H391" s="143" t="s">
        <v>127</v>
      </c>
      <c r="I391" s="14" t="s">
        <v>78</v>
      </c>
      <c r="J391" t="s">
        <v>222</v>
      </c>
      <c r="M391" s="16"/>
      <c r="P391">
        <v>35</v>
      </c>
      <c r="R391">
        <v>5</v>
      </c>
      <c r="S391" s="16"/>
      <c r="W391" s="16"/>
      <c r="X391" s="16"/>
    </row>
    <row r="392" spans="1:26" ht="15.75">
      <c r="B392" s="145"/>
      <c r="C392" s="36"/>
      <c r="D392" s="28"/>
      <c r="E392" s="28"/>
      <c r="G392" s="74"/>
      <c r="H392" s="143"/>
      <c r="M392" s="16"/>
      <c r="S392" s="16"/>
      <c r="W392" s="16"/>
      <c r="X392" s="16"/>
    </row>
    <row r="393" spans="1:26" ht="15.75">
      <c r="A393" s="16" t="s">
        <v>32</v>
      </c>
      <c r="B393" s="145" t="str">
        <f>"Hold " &amp; Table1[[#This Row],[Dette er for hold '# (fx 1-8 eller 1)]] &amp; " " &amp; Table1[[#This Row],[Beskrivelse]]</f>
        <v>Hold 13-14 TBL</v>
      </c>
      <c r="C393" s="36">
        <f>IF(Table1[[#This Row],[Navn]]&lt;&gt;"",DATE($T$7, 1, -2) - WEEKDAY(DATE($T$7, 1, 3)) +Table1[[#This Row],[Kal uge]]* 7+Table1[[#This Row],[Uge dag]]-1,"")</f>
        <v>44075</v>
      </c>
      <c r="D393" s="28">
        <v>0.40625</v>
      </c>
      <c r="E393" s="28">
        <v>0.46875</v>
      </c>
      <c r="G393" s="74" t="s">
        <v>235</v>
      </c>
      <c r="H393" s="143" t="s">
        <v>127</v>
      </c>
      <c r="I393" s="14" t="s">
        <v>78</v>
      </c>
      <c r="J393" t="s">
        <v>222</v>
      </c>
      <c r="M393" s="16"/>
      <c r="P393">
        <v>36</v>
      </c>
      <c r="R393">
        <v>2</v>
      </c>
      <c r="S393" s="16"/>
      <c r="W393" s="16"/>
      <c r="X393" s="16"/>
    </row>
    <row r="394" spans="1:26" ht="15.75">
      <c r="A394" s="16" t="s">
        <v>32</v>
      </c>
      <c r="B394" s="145" t="str">
        <f>"Hold " &amp; Table1[[#This Row],[Dette er for hold '# (fx 1-8 eller 1)]] &amp; " " &amp; Table1[[#This Row],[Beskrivelse]]</f>
        <v>Hold 13-14 TBL</v>
      </c>
      <c r="C394" s="36">
        <f>IF(Table1[[#This Row],[Navn]]&lt;&gt;"",DATE($T$7, 1, -2) - WEEKDAY(DATE($T$7, 1, 3)) +Table1[[#This Row],[Kal uge]]* 7+Table1[[#This Row],[Uge dag]]-1,"")</f>
        <v>44076</v>
      </c>
      <c r="D394" s="28">
        <v>0.40625</v>
      </c>
      <c r="E394" s="28">
        <v>0.46875</v>
      </c>
      <c r="G394" s="74" t="s">
        <v>235</v>
      </c>
      <c r="H394" s="143" t="s">
        <v>127</v>
      </c>
      <c r="I394" s="14" t="s">
        <v>78</v>
      </c>
      <c r="J394" t="s">
        <v>222</v>
      </c>
      <c r="M394" s="16"/>
      <c r="P394">
        <v>36</v>
      </c>
      <c r="R394">
        <v>3</v>
      </c>
      <c r="S394" s="16"/>
      <c r="W394" s="16"/>
      <c r="X394" s="16"/>
    </row>
    <row r="395" spans="1:26" ht="15.75">
      <c r="A395" s="16" t="s">
        <v>32</v>
      </c>
      <c r="B395" s="145" t="str">
        <f>"Hold " &amp; Table1[[#This Row],[Dette er for hold '# (fx 1-8 eller 1)]] &amp; " " &amp; Table1[[#This Row],[Beskrivelse]]</f>
        <v>Hold 13-14 TBL</v>
      </c>
      <c r="C395" s="36">
        <f>IF(Table1[[#This Row],[Navn]]&lt;&gt;"",DATE($T$7, 1, -2) - WEEKDAY(DATE($T$7, 1, 3)) +Table1[[#This Row],[Kal uge]]* 7+Table1[[#This Row],[Uge dag]]-1,"")</f>
        <v>44077</v>
      </c>
      <c r="D395" s="28">
        <v>0.40625</v>
      </c>
      <c r="E395" s="28">
        <v>0.46875</v>
      </c>
      <c r="G395" s="74" t="s">
        <v>235</v>
      </c>
      <c r="H395" s="143" t="s">
        <v>127</v>
      </c>
      <c r="I395" s="14" t="s">
        <v>78</v>
      </c>
      <c r="J395" t="s">
        <v>222</v>
      </c>
      <c r="M395" s="16"/>
      <c r="P395">
        <v>36</v>
      </c>
      <c r="R395">
        <v>4</v>
      </c>
      <c r="S395" s="16"/>
      <c r="W395" s="16"/>
      <c r="X395" s="16"/>
    </row>
    <row r="396" spans="1:26" ht="15.75">
      <c r="A396" s="16" t="s">
        <v>32</v>
      </c>
      <c r="B396" s="145" t="str">
        <f>"Hold " &amp; Table1[[#This Row],[Dette er for hold '# (fx 1-8 eller 1)]] &amp; " " &amp; Table1[[#This Row],[Beskrivelse]]</f>
        <v>Hold 13-14 TBL</v>
      </c>
      <c r="C396" s="36">
        <f>IF(Table1[[#This Row],[Navn]]&lt;&gt;"",DATE($T$7, 1, -2) - WEEKDAY(DATE($T$7, 1, 3)) +Table1[[#This Row],[Kal uge]]* 7+Table1[[#This Row],[Uge dag]]-1,"")</f>
        <v>44078</v>
      </c>
      <c r="D396" s="28">
        <v>0.40625</v>
      </c>
      <c r="E396" s="28">
        <v>0.46875</v>
      </c>
      <c r="G396" s="74" t="s">
        <v>235</v>
      </c>
      <c r="H396" s="143" t="s">
        <v>127</v>
      </c>
      <c r="I396" s="14" t="s">
        <v>78</v>
      </c>
      <c r="J396" t="s">
        <v>222</v>
      </c>
      <c r="M396" s="16"/>
      <c r="P396">
        <v>36</v>
      </c>
      <c r="R396">
        <v>5</v>
      </c>
      <c r="S396" s="16"/>
      <c r="W396" s="16"/>
      <c r="X396" s="16"/>
    </row>
    <row r="397" spans="1:26" ht="15.75">
      <c r="B397" s="145"/>
      <c r="C397" s="36"/>
      <c r="D397" s="28"/>
      <c r="E397" s="28"/>
      <c r="G397" s="74"/>
      <c r="H397" s="143"/>
      <c r="M397" s="16"/>
      <c r="S397" s="16"/>
      <c r="W397" s="16"/>
      <c r="X397" s="16"/>
    </row>
    <row r="398" spans="1:26" ht="20.25">
      <c r="B398" s="92"/>
      <c r="C398" s="36"/>
      <c r="D398" s="30"/>
      <c r="E398" s="30"/>
      <c r="F398" s="16"/>
      <c r="G398" s="16"/>
      <c r="H398" s="18"/>
      <c r="I398" s="18"/>
      <c r="J398" s="16"/>
      <c r="K398" s="16"/>
      <c r="L398" s="16"/>
      <c r="M398" s="16"/>
      <c r="N398" s="16"/>
      <c r="P398" s="16"/>
      <c r="Q398" s="16"/>
      <c r="R398" s="16"/>
      <c r="S398" s="16"/>
      <c r="W398" s="16"/>
      <c r="X398" s="16"/>
    </row>
    <row r="399" spans="1:26" ht="15.75">
      <c r="A399" s="16" t="s">
        <v>32</v>
      </c>
      <c r="B399" s="145" t="str">
        <f>"Hold " &amp; Table1[[#This Row],[Dette er for hold '# (fx 1-8 eller 1)]] &amp; " " &amp; Table1[[#This Row],[Beskrivelse]]</f>
        <v>Hold 15-16 Introduktion til oftalmologi</v>
      </c>
      <c r="C399" s="36">
        <f>IF(Table1[[#This Row],[Navn]]&lt;&gt;"",DATE($T$7, 1, -2) - WEEKDAY(DATE($T$7, 1, 3)) +Table1[[#This Row],[Kal uge]]* 7+Table1[[#This Row],[Uge dag]]-1,"")</f>
        <v>44081</v>
      </c>
      <c r="D399" s="28">
        <v>0.40625</v>
      </c>
      <c r="E399" s="28">
        <v>0.4375</v>
      </c>
      <c r="F399" s="60"/>
      <c r="G399" t="s">
        <v>75</v>
      </c>
      <c r="H399" s="143" t="s">
        <v>127</v>
      </c>
      <c r="I399" s="14" t="s">
        <v>79</v>
      </c>
      <c r="J399" t="s">
        <v>223</v>
      </c>
      <c r="M399" s="16"/>
      <c r="P399">
        <v>37</v>
      </c>
      <c r="R399">
        <v>1</v>
      </c>
      <c r="S399" s="16"/>
      <c r="W399" s="16"/>
      <c r="X399" s="16"/>
    </row>
    <row r="400" spans="1:26" ht="15.75">
      <c r="A400" s="16" t="s">
        <v>32</v>
      </c>
      <c r="B400" s="145" t="str">
        <f>"Hold " &amp; Table1[[#This Row],[Dette er for hold '# (fx 1-8 eller 1)]] &amp; " " &amp; Table1[[#This Row],[Beskrivelse]]</f>
        <v>Hold 15-16 Visusmåling, refraktion</v>
      </c>
      <c r="C400" s="36">
        <f>IF(Table1[[#This Row],[Navn]]&lt;&gt;"",DATE($T$7, 1, -2) - WEEKDAY(DATE($T$7, 1, 3)) +Table1[[#This Row],[Kal uge]]* 7+Table1[[#This Row],[Uge dag]]-1,"")</f>
        <v>44082</v>
      </c>
      <c r="D400" s="28">
        <v>0.40625</v>
      </c>
      <c r="E400" s="28">
        <v>0.46875</v>
      </c>
      <c r="G400" t="s">
        <v>241</v>
      </c>
      <c r="H400" s="143" t="s">
        <v>127</v>
      </c>
      <c r="I400" s="14" t="s">
        <v>79</v>
      </c>
      <c r="J400" t="s">
        <v>223</v>
      </c>
      <c r="M400" s="16"/>
      <c r="P400">
        <v>37</v>
      </c>
      <c r="R400">
        <v>2</v>
      </c>
      <c r="S400" s="16"/>
      <c r="W400" s="16"/>
      <c r="X400" s="16"/>
    </row>
    <row r="401" spans="1:24" ht="15.75">
      <c r="A401" s="16" t="s">
        <v>32</v>
      </c>
      <c r="B401" s="145" t="str">
        <f>"Hold " &amp; Table1[[#This Row],[Dette er for hold '# (fx 1-8 eller 1)]] &amp; " " &amp; Table1[[#This Row],[Beskrivelse]]</f>
        <v>Hold 15-16 Inspektion, Spaltelampe, øjenlågsvending</v>
      </c>
      <c r="C401" s="36">
        <f>IF(Table1[[#This Row],[Navn]]&lt;&gt;"",DATE($T$7, 1, -2) - WEEKDAY(DATE($T$7, 1, 3)) +Table1[[#This Row],[Kal uge]]* 7+Table1[[#This Row],[Uge dag]]-1,"")</f>
        <v>44083</v>
      </c>
      <c r="D401" s="28">
        <v>0.40625</v>
      </c>
      <c r="E401" s="28">
        <v>0.46875</v>
      </c>
      <c r="G401" t="s">
        <v>242</v>
      </c>
      <c r="H401" s="143" t="s">
        <v>127</v>
      </c>
      <c r="I401" s="14" t="s">
        <v>79</v>
      </c>
      <c r="J401" t="s">
        <v>223</v>
      </c>
      <c r="M401" s="16"/>
      <c r="P401">
        <v>37</v>
      </c>
      <c r="R401">
        <v>3</v>
      </c>
      <c r="S401" s="16"/>
      <c r="W401" s="16"/>
      <c r="X401" s="16"/>
    </row>
    <row r="402" spans="1:24" ht="15.75">
      <c r="A402" s="16" t="s">
        <v>32</v>
      </c>
      <c r="B402" s="145" t="str">
        <f>"Hold " &amp; Table1[[#This Row],[Dette er for hold '# (fx 1-8 eller 1)]] &amp; " " &amp; Table1[[#This Row],[Beskrivelse]]</f>
        <v>Hold 15-16 konkomiterende skelen, paralytisk skelen</v>
      </c>
      <c r="C402" s="36">
        <f>IF(Table1[[#This Row],[Navn]]&lt;&gt;"",DATE($T$7, 1, -2) - WEEKDAY(DATE($T$7, 1, 3)) +Table1[[#This Row],[Kal uge]]* 7+Table1[[#This Row],[Uge dag]]-1,"")</f>
        <v>44084</v>
      </c>
      <c r="D402" s="28">
        <v>0.40625</v>
      </c>
      <c r="E402" s="28">
        <v>0.46875</v>
      </c>
      <c r="G402" t="s">
        <v>234</v>
      </c>
      <c r="H402" s="143" t="s">
        <v>127</v>
      </c>
      <c r="I402" s="14" t="s">
        <v>79</v>
      </c>
      <c r="J402" t="s">
        <v>223</v>
      </c>
      <c r="M402" s="16"/>
      <c r="P402">
        <v>37</v>
      </c>
      <c r="R402">
        <v>4</v>
      </c>
      <c r="S402" s="16"/>
      <c r="W402" s="16"/>
      <c r="X402" s="16"/>
    </row>
    <row r="403" spans="1:24" ht="15.75">
      <c r="A403" s="16" t="s">
        <v>32</v>
      </c>
      <c r="B403" s="145" t="str">
        <f>"Hold " &amp; Table1[[#This Row],[Dette er for hold '# (fx 1-8 eller 1)]] &amp; " " &amp; Table1[[#This Row],[Beskrivelse]]</f>
        <v>Hold 15-16 synsfelt, oftalmoskopi</v>
      </c>
      <c r="C403" s="36">
        <f>IF(Table1[[#This Row],[Navn]]&lt;&gt;"",DATE($T$7, 1, -2) - WEEKDAY(DATE($T$7, 1, 3)) +Table1[[#This Row],[Kal uge]]* 7+Table1[[#This Row],[Uge dag]]-1,"")</f>
        <v>44085</v>
      </c>
      <c r="D403" s="28">
        <v>0.40625</v>
      </c>
      <c r="E403" s="28">
        <v>0.46875</v>
      </c>
      <c r="G403" t="s">
        <v>243</v>
      </c>
      <c r="H403" s="143" t="s">
        <v>127</v>
      </c>
      <c r="I403" s="14" t="s">
        <v>79</v>
      </c>
      <c r="J403" t="s">
        <v>223</v>
      </c>
      <c r="M403" s="16"/>
      <c r="P403">
        <v>37</v>
      </c>
      <c r="R403">
        <v>5</v>
      </c>
      <c r="S403" s="16"/>
      <c r="W403" s="16"/>
      <c r="X403" s="16"/>
    </row>
    <row r="404" spans="1:24" ht="15.75">
      <c r="B404" s="145"/>
      <c r="C404" s="36"/>
      <c r="D404" s="28"/>
      <c r="E404" s="28"/>
      <c r="G404" s="74"/>
      <c r="H404" s="143"/>
      <c r="M404" s="16"/>
      <c r="S404" s="16"/>
      <c r="W404" s="16"/>
      <c r="X404" s="16"/>
    </row>
    <row r="405" spans="1:24" ht="15.75">
      <c r="A405" s="16" t="s">
        <v>32</v>
      </c>
      <c r="B405" s="145" t="str">
        <f>"Hold " &amp; Table1[[#This Row],[Dette er for hold '# (fx 1-8 eller 1)]] &amp; " " &amp; Table1[[#This Row],[Beskrivelse]]</f>
        <v>Hold 15-16 TBL</v>
      </c>
      <c r="C405" s="36">
        <f>IF(Table1[[#This Row],[Navn]]&lt;&gt;"",DATE($T$7, 1, -2) - WEEKDAY(DATE($T$7, 1, 3)) +Table1[[#This Row],[Kal uge]]* 7+Table1[[#This Row],[Uge dag]]-1,"")</f>
        <v>44089</v>
      </c>
      <c r="D405" s="28">
        <v>0.40625</v>
      </c>
      <c r="E405" s="28">
        <v>0.46875</v>
      </c>
      <c r="G405" s="74" t="s">
        <v>235</v>
      </c>
      <c r="H405" s="143" t="s">
        <v>127</v>
      </c>
      <c r="I405" s="14" t="s">
        <v>79</v>
      </c>
      <c r="J405" t="s">
        <v>223</v>
      </c>
      <c r="M405" s="16"/>
      <c r="P405">
        <v>38</v>
      </c>
      <c r="R405">
        <v>2</v>
      </c>
      <c r="S405" s="16"/>
      <c r="W405" s="16"/>
      <c r="X405" s="16"/>
    </row>
    <row r="406" spans="1:24" ht="15.75">
      <c r="A406" s="16" t="s">
        <v>32</v>
      </c>
      <c r="B406" s="145" t="str">
        <f>"Hold " &amp; Table1[[#This Row],[Dette er for hold '# (fx 1-8 eller 1)]] &amp; " " &amp; Table1[[#This Row],[Beskrivelse]]</f>
        <v>Hold 15-16 TBL</v>
      </c>
      <c r="C406" s="36">
        <f>IF(Table1[[#This Row],[Navn]]&lt;&gt;"",DATE($T$7, 1, -2) - WEEKDAY(DATE($T$7, 1, 3)) +Table1[[#This Row],[Kal uge]]* 7+Table1[[#This Row],[Uge dag]]-1,"")</f>
        <v>44090</v>
      </c>
      <c r="D406" s="28">
        <v>0.40625</v>
      </c>
      <c r="E406" s="28">
        <v>0.46875</v>
      </c>
      <c r="G406" s="74" t="s">
        <v>235</v>
      </c>
      <c r="H406" s="143" t="s">
        <v>127</v>
      </c>
      <c r="I406" s="14" t="s">
        <v>79</v>
      </c>
      <c r="J406" t="s">
        <v>223</v>
      </c>
      <c r="M406" s="16"/>
      <c r="P406">
        <v>38</v>
      </c>
      <c r="R406">
        <v>3</v>
      </c>
      <c r="S406" s="16"/>
      <c r="W406" s="16"/>
      <c r="X406" s="16"/>
    </row>
    <row r="407" spans="1:24" ht="15.75">
      <c r="A407" s="16" t="s">
        <v>32</v>
      </c>
      <c r="B407" s="145" t="str">
        <f>"Hold " &amp; Table1[[#This Row],[Dette er for hold '# (fx 1-8 eller 1)]] &amp; " " &amp; Table1[[#This Row],[Beskrivelse]]</f>
        <v>Hold 15-16 TBL</v>
      </c>
      <c r="C407" s="36">
        <f>IF(Table1[[#This Row],[Navn]]&lt;&gt;"",DATE($T$7, 1, -2) - WEEKDAY(DATE($T$7, 1, 3)) +Table1[[#This Row],[Kal uge]]* 7+Table1[[#This Row],[Uge dag]]-1,"")</f>
        <v>44091</v>
      </c>
      <c r="D407" s="28">
        <v>0.40625</v>
      </c>
      <c r="E407" s="28">
        <v>0.46875</v>
      </c>
      <c r="G407" s="74" t="s">
        <v>235</v>
      </c>
      <c r="H407" s="143" t="s">
        <v>127</v>
      </c>
      <c r="I407" s="14" t="s">
        <v>79</v>
      </c>
      <c r="J407" t="s">
        <v>223</v>
      </c>
      <c r="M407" s="16"/>
      <c r="P407">
        <v>38</v>
      </c>
      <c r="R407">
        <v>4</v>
      </c>
      <c r="S407" s="16"/>
      <c r="W407" s="16"/>
      <c r="X407" s="16"/>
    </row>
    <row r="408" spans="1:24" ht="15.75">
      <c r="A408" s="16" t="s">
        <v>32</v>
      </c>
      <c r="B408" s="145" t="str">
        <f>"Hold " &amp; Table1[[#This Row],[Dette er for hold '# (fx 1-8 eller 1)]] &amp; " " &amp; Table1[[#This Row],[Beskrivelse]]</f>
        <v>Hold 15-16 TBL</v>
      </c>
      <c r="C408" s="36">
        <f>IF(Table1[[#This Row],[Navn]]&lt;&gt;"",DATE($T$7, 1, -2) - WEEKDAY(DATE($T$7, 1, 3)) +Table1[[#This Row],[Kal uge]]* 7+Table1[[#This Row],[Uge dag]]-1,"")</f>
        <v>44092</v>
      </c>
      <c r="D408" s="28">
        <v>0.40625</v>
      </c>
      <c r="E408" s="28">
        <v>0.46875</v>
      </c>
      <c r="G408" s="74" t="s">
        <v>235</v>
      </c>
      <c r="H408" s="143" t="s">
        <v>127</v>
      </c>
      <c r="I408" s="14" t="s">
        <v>79</v>
      </c>
      <c r="J408" t="s">
        <v>223</v>
      </c>
      <c r="K408" s="16"/>
      <c r="L408" s="16"/>
      <c r="M408" s="16"/>
      <c r="N408" s="16"/>
      <c r="P408" s="16">
        <v>38</v>
      </c>
      <c r="Q408" s="16"/>
      <c r="R408" s="16">
        <v>5</v>
      </c>
      <c r="S408" s="16"/>
      <c r="W408" s="16"/>
      <c r="X408" s="16"/>
    </row>
    <row r="409" spans="1:24" ht="15">
      <c r="A409" s="80"/>
      <c r="B409" s="81"/>
      <c r="C409" s="82"/>
      <c r="D409" s="82"/>
      <c r="E409" s="83"/>
      <c r="F409" s="84"/>
      <c r="G409" s="87"/>
      <c r="H409" s="85"/>
      <c r="I409" s="88"/>
      <c r="J409" s="88"/>
      <c r="K409" s="88"/>
      <c r="L409" s="88"/>
      <c r="M409" s="88"/>
      <c r="P409" s="88"/>
      <c r="Q409" s="84"/>
      <c r="R409" s="84"/>
      <c r="S409" s="16"/>
      <c r="V409" s="6"/>
      <c r="W409" s="88"/>
      <c r="X409" s="88"/>
    </row>
    <row r="410" spans="1:24" ht="15">
      <c r="A410" s="80"/>
      <c r="B410" s="81"/>
      <c r="C410" s="82"/>
      <c r="D410" s="82"/>
      <c r="E410" s="83"/>
      <c r="F410" s="84"/>
      <c r="G410" s="87"/>
      <c r="H410" s="85"/>
      <c r="I410" s="85"/>
      <c r="J410" s="85"/>
      <c r="K410" s="85"/>
      <c r="L410" s="85"/>
      <c r="M410" s="85"/>
      <c r="N410" s="85"/>
      <c r="P410" s="85"/>
      <c r="Q410" s="85"/>
      <c r="R410" s="85"/>
      <c r="S410" s="16"/>
      <c r="V410" s="6"/>
      <c r="W410" s="88"/>
      <c r="X410" s="88"/>
    </row>
    <row r="411" spans="1:24" ht="15.75">
      <c r="A411" s="16" t="s">
        <v>32</v>
      </c>
      <c r="B411" s="145" t="str">
        <f>"Hold " &amp; Table1[[#This Row],[Dette er for hold '# (fx 1-8 eller 1)]] &amp; " " &amp; Table1[[#This Row],[Beskrivelse]]</f>
        <v>Hold 9-10 Introduktion til oftalmologi</v>
      </c>
      <c r="C411" s="36">
        <f>IF(Table1[[#This Row],[Navn]]&lt;&gt;"",DATE($T$7, 1, -2) - WEEKDAY(DATE($T$7, 1, 3)) +Table1[[#This Row],[Kal uge]]* 7+Table1[[#This Row],[Uge dag]]-1,"")</f>
        <v>44095</v>
      </c>
      <c r="D411" s="28">
        <v>0.40625</v>
      </c>
      <c r="E411" s="28">
        <v>0.4375</v>
      </c>
      <c r="F411" s="60"/>
      <c r="G411" t="s">
        <v>75</v>
      </c>
      <c r="H411" s="143" t="s">
        <v>127</v>
      </c>
      <c r="I411" s="14" t="s">
        <v>80</v>
      </c>
      <c r="J411" t="s">
        <v>224</v>
      </c>
      <c r="K411" s="6"/>
      <c r="L411" s="6"/>
      <c r="M411" s="6"/>
      <c r="N411" s="16"/>
      <c r="P411" s="16">
        <v>39</v>
      </c>
      <c r="Q411" s="16"/>
      <c r="R411" s="16">
        <v>1</v>
      </c>
      <c r="S411" s="16"/>
      <c r="V411" s="6"/>
      <c r="W411" s="88"/>
      <c r="X411" s="88"/>
    </row>
    <row r="412" spans="1:24" ht="15.75">
      <c r="A412" s="16" t="s">
        <v>32</v>
      </c>
      <c r="B412" s="145" t="str">
        <f>"Hold " &amp; Table1[[#This Row],[Dette er for hold '# (fx 1-8 eller 1)]] &amp; " " &amp; Table1[[#This Row],[Beskrivelse]]</f>
        <v>Hold 9-10 Visusmåling, refraktion</v>
      </c>
      <c r="C412" s="36">
        <f>IF(Table1[[#This Row],[Navn]]&lt;&gt;"",DATE($T$7, 1, -2) - WEEKDAY(DATE($T$7, 1, 3)) +Table1[[#This Row],[Kal uge]]* 7+Table1[[#This Row],[Uge dag]]-1,"")</f>
        <v>44096</v>
      </c>
      <c r="D412" s="28">
        <v>0.40625</v>
      </c>
      <c r="E412" s="28">
        <v>0.46875</v>
      </c>
      <c r="G412" t="s">
        <v>241</v>
      </c>
      <c r="H412" s="143" t="s">
        <v>127</v>
      </c>
      <c r="I412" s="14" t="s">
        <v>80</v>
      </c>
      <c r="J412" t="s">
        <v>224</v>
      </c>
      <c r="K412" s="16"/>
      <c r="L412" s="16"/>
      <c r="M412" s="16"/>
      <c r="N412" s="16"/>
      <c r="P412">
        <v>39</v>
      </c>
      <c r="R412">
        <v>2</v>
      </c>
      <c r="S412" s="16"/>
      <c r="W412" s="16"/>
      <c r="X412" s="16"/>
    </row>
    <row r="413" spans="1:24" ht="15.75">
      <c r="A413" s="16" t="s">
        <v>32</v>
      </c>
      <c r="B413" s="145" t="str">
        <f>"Hold " &amp; Table1[[#This Row],[Dette er for hold '# (fx 1-8 eller 1)]] &amp; " " &amp; Table1[[#This Row],[Beskrivelse]]</f>
        <v>Hold 9-10 Inspektion, Spaltelampe, øjenlågsvending</v>
      </c>
      <c r="C413" s="36">
        <f>IF(Table1[[#This Row],[Navn]]&lt;&gt;"",DATE($T$7, 1, -2) - WEEKDAY(DATE($T$7, 1, 3)) +Table1[[#This Row],[Kal uge]]* 7+Table1[[#This Row],[Uge dag]]-1,"")</f>
        <v>44097</v>
      </c>
      <c r="D413" s="28">
        <v>0.40625</v>
      </c>
      <c r="E413" s="28">
        <v>0.46875</v>
      </c>
      <c r="G413" t="s">
        <v>242</v>
      </c>
      <c r="H413" s="143" t="s">
        <v>127</v>
      </c>
      <c r="I413" s="14" t="s">
        <v>80</v>
      </c>
      <c r="J413" t="s">
        <v>224</v>
      </c>
      <c r="M413" s="16"/>
      <c r="P413">
        <v>39</v>
      </c>
      <c r="R413">
        <v>3</v>
      </c>
      <c r="S413" s="16"/>
      <c r="W413" s="16"/>
      <c r="X413" s="16"/>
    </row>
    <row r="414" spans="1:24" ht="15" customHeight="1">
      <c r="A414" s="16" t="s">
        <v>32</v>
      </c>
      <c r="B414" s="145" t="str">
        <f>"Hold " &amp; Table1[[#This Row],[Dette er for hold '# (fx 1-8 eller 1)]] &amp; " " &amp; Table1[[#This Row],[Beskrivelse]]</f>
        <v>Hold 9-10 konkomiterende skelen, paralytisk skelen</v>
      </c>
      <c r="C414" s="36">
        <f>IF(Table1[[#This Row],[Navn]]&lt;&gt;"",DATE($T$7, 1, -2) - WEEKDAY(DATE($T$7, 1, 3)) +Table1[[#This Row],[Kal uge]]* 7+Table1[[#This Row],[Uge dag]]-1,"")</f>
        <v>44098</v>
      </c>
      <c r="D414" s="28">
        <v>0.40625</v>
      </c>
      <c r="E414" s="28">
        <v>0.46875</v>
      </c>
      <c r="G414" t="s">
        <v>234</v>
      </c>
      <c r="H414" s="143" t="s">
        <v>127</v>
      </c>
      <c r="I414" s="14" t="s">
        <v>80</v>
      </c>
      <c r="J414" t="s">
        <v>224</v>
      </c>
      <c r="M414" s="16"/>
      <c r="P414">
        <v>39</v>
      </c>
      <c r="R414">
        <v>4</v>
      </c>
      <c r="S414" s="16"/>
      <c r="W414" s="16"/>
      <c r="X414" s="16"/>
    </row>
    <row r="415" spans="1:24" ht="15.75">
      <c r="A415" s="16" t="s">
        <v>32</v>
      </c>
      <c r="B415" s="145" t="str">
        <f>"Hold " &amp; Table1[[#This Row],[Dette er for hold '# (fx 1-8 eller 1)]] &amp; " " &amp; Table1[[#This Row],[Beskrivelse]]</f>
        <v>Hold 9-10 synsfelt, oftalmoskopi</v>
      </c>
      <c r="C415" s="36">
        <f>IF(Table1[[#This Row],[Navn]]&lt;&gt;"",DATE($T$7, 1, -2) - WEEKDAY(DATE($T$7, 1, 3)) +Table1[[#This Row],[Kal uge]]* 7+Table1[[#This Row],[Uge dag]]-1,"")</f>
        <v>44099</v>
      </c>
      <c r="D415" s="28">
        <v>0.40625</v>
      </c>
      <c r="E415" s="28">
        <v>0.46875</v>
      </c>
      <c r="G415" t="s">
        <v>243</v>
      </c>
      <c r="H415" s="143" t="s">
        <v>127</v>
      </c>
      <c r="I415" s="14" t="s">
        <v>80</v>
      </c>
      <c r="J415" t="s">
        <v>224</v>
      </c>
      <c r="M415" s="16"/>
      <c r="P415">
        <v>39</v>
      </c>
      <c r="R415">
        <v>5</v>
      </c>
      <c r="S415" s="16"/>
      <c r="W415" s="16"/>
      <c r="X415" s="16"/>
    </row>
    <row r="416" spans="1:24" ht="15.75">
      <c r="B416" s="145"/>
      <c r="C416" s="36"/>
      <c r="D416" s="28"/>
      <c r="E416" s="28"/>
      <c r="G416" s="74"/>
      <c r="H416" s="143"/>
      <c r="M416" s="16"/>
      <c r="S416" s="16"/>
      <c r="W416" s="16"/>
      <c r="X416" s="16"/>
    </row>
    <row r="417" spans="1:24" ht="15.75">
      <c r="A417" s="16" t="s">
        <v>32</v>
      </c>
      <c r="B417" s="145" t="str">
        <f>"Hold " &amp; Table1[[#This Row],[Dette er for hold '# (fx 1-8 eller 1)]] &amp; " " &amp; Table1[[#This Row],[Beskrivelse]]</f>
        <v>Hold 9-10 TBL</v>
      </c>
      <c r="C417" s="36">
        <f>IF(Table1[[#This Row],[Navn]]&lt;&gt;"",DATE($T$7, 1, -2) - WEEKDAY(DATE($T$7, 1, 3)) +Table1[[#This Row],[Kal uge]]* 7+Table1[[#This Row],[Uge dag]]-1,"")</f>
        <v>44103</v>
      </c>
      <c r="D417" s="28">
        <v>0.40625</v>
      </c>
      <c r="E417" s="28">
        <v>0.46875</v>
      </c>
      <c r="G417" s="74" t="s">
        <v>235</v>
      </c>
      <c r="H417" s="143" t="s">
        <v>127</v>
      </c>
      <c r="I417" s="14" t="s">
        <v>80</v>
      </c>
      <c r="J417" t="s">
        <v>224</v>
      </c>
      <c r="M417" s="16"/>
      <c r="P417">
        <v>40</v>
      </c>
      <c r="R417">
        <v>2</v>
      </c>
      <c r="S417" s="16"/>
      <c r="W417" s="16"/>
      <c r="X417" s="16"/>
    </row>
    <row r="418" spans="1:24" ht="15.75">
      <c r="A418" s="16" t="s">
        <v>32</v>
      </c>
      <c r="B418" s="145" t="str">
        <f>"Hold " &amp; Table1[[#This Row],[Dette er for hold '# (fx 1-8 eller 1)]] &amp; " " &amp; Table1[[#This Row],[Beskrivelse]]</f>
        <v>Hold 9-10 TBL</v>
      </c>
      <c r="C418" s="36">
        <f>IF(Table1[[#This Row],[Navn]]&lt;&gt;"",DATE($T$7, 1, -2) - WEEKDAY(DATE($T$7, 1, 3)) +Table1[[#This Row],[Kal uge]]* 7+Table1[[#This Row],[Uge dag]]-1,"")</f>
        <v>44104</v>
      </c>
      <c r="D418" s="28">
        <v>0.40625</v>
      </c>
      <c r="E418" s="28">
        <v>0.46875</v>
      </c>
      <c r="G418" s="74" t="s">
        <v>235</v>
      </c>
      <c r="H418" s="143" t="s">
        <v>127</v>
      </c>
      <c r="I418" s="14" t="s">
        <v>80</v>
      </c>
      <c r="J418" t="s">
        <v>224</v>
      </c>
      <c r="M418" s="16"/>
      <c r="P418">
        <v>40</v>
      </c>
      <c r="R418">
        <v>3</v>
      </c>
      <c r="S418" s="16"/>
      <c r="W418" s="16"/>
      <c r="X418" s="16"/>
    </row>
    <row r="419" spans="1:24" ht="15" customHeight="1">
      <c r="A419" s="16" t="s">
        <v>32</v>
      </c>
      <c r="B419" s="145" t="str">
        <f>"Hold " &amp; Table1[[#This Row],[Dette er for hold '# (fx 1-8 eller 1)]] &amp; " " &amp; Table1[[#This Row],[Beskrivelse]]</f>
        <v>Hold 9-10 TBL</v>
      </c>
      <c r="C419" s="36">
        <f>IF(Table1[[#This Row],[Navn]]&lt;&gt;"",DATE($T$7, 1, -2) - WEEKDAY(DATE($T$7, 1, 3)) +Table1[[#This Row],[Kal uge]]* 7+Table1[[#This Row],[Uge dag]]-1,"")</f>
        <v>44105</v>
      </c>
      <c r="D419" s="28">
        <v>0.40625</v>
      </c>
      <c r="E419" s="28">
        <v>0.46875</v>
      </c>
      <c r="G419" s="74" t="s">
        <v>235</v>
      </c>
      <c r="H419" s="143" t="s">
        <v>127</v>
      </c>
      <c r="I419" s="14" t="s">
        <v>80</v>
      </c>
      <c r="J419" t="s">
        <v>224</v>
      </c>
      <c r="M419" s="16"/>
      <c r="P419">
        <v>40</v>
      </c>
      <c r="R419">
        <v>4</v>
      </c>
      <c r="S419" s="16"/>
      <c r="W419" s="16"/>
      <c r="X419" s="16"/>
    </row>
    <row r="420" spans="1:24" ht="15.75">
      <c r="A420" s="16" t="s">
        <v>32</v>
      </c>
      <c r="B420" s="145" t="str">
        <f>"Hold " &amp; Table1[[#This Row],[Dette er for hold '# (fx 1-8 eller 1)]] &amp; " " &amp; Table1[[#This Row],[Beskrivelse]]</f>
        <v>Hold 9-10 TBL</v>
      </c>
      <c r="C420" s="36">
        <f>IF(Table1[[#This Row],[Navn]]&lt;&gt;"",DATE($T$7, 1, -2) - WEEKDAY(DATE($T$7, 1, 3)) +Table1[[#This Row],[Kal uge]]* 7+Table1[[#This Row],[Uge dag]]-1,"")</f>
        <v>44106</v>
      </c>
      <c r="D420" s="28">
        <v>0.40625</v>
      </c>
      <c r="E420" s="28">
        <v>0.46875</v>
      </c>
      <c r="G420" s="74" t="s">
        <v>235</v>
      </c>
      <c r="H420" s="143" t="s">
        <v>127</v>
      </c>
      <c r="I420" s="14" t="s">
        <v>80</v>
      </c>
      <c r="J420" t="s">
        <v>224</v>
      </c>
      <c r="M420" s="16"/>
      <c r="N420" s="134" t="s">
        <v>106</v>
      </c>
      <c r="O420" t="s">
        <v>73</v>
      </c>
      <c r="P420" s="16">
        <v>40</v>
      </c>
      <c r="Q420" s="16"/>
      <c r="R420" s="16">
        <v>5</v>
      </c>
      <c r="S420" s="16"/>
      <c r="W420" s="16"/>
      <c r="X420" s="16"/>
    </row>
    <row r="421" spans="1:24" ht="15.75">
      <c r="B421" s="145"/>
      <c r="C421" s="36"/>
      <c r="D421" s="28"/>
      <c r="E421" s="28"/>
      <c r="G421" s="74"/>
      <c r="H421" s="143"/>
      <c r="M421" s="16"/>
      <c r="P421" s="16"/>
      <c r="Q421" s="16"/>
      <c r="R421" s="16"/>
      <c r="S421" s="16"/>
      <c r="W421" s="16"/>
      <c r="X421" s="16"/>
    </row>
    <row r="422" spans="1:24" ht="15.75">
      <c r="B422" s="145"/>
      <c r="C422" s="36"/>
      <c r="D422" s="28"/>
      <c r="E422" s="28"/>
      <c r="G422" s="74"/>
      <c r="H422" s="143"/>
      <c r="M422" s="16"/>
      <c r="P422" s="16"/>
      <c r="Q422" s="16"/>
      <c r="R422" s="16"/>
      <c r="S422" s="16"/>
      <c r="W422" s="16"/>
      <c r="X422" s="16"/>
    </row>
    <row r="423" spans="1:24" ht="20.25">
      <c r="B423" s="92"/>
      <c r="C423" s="36"/>
      <c r="D423" s="30"/>
      <c r="E423" s="30"/>
      <c r="F423" s="16"/>
      <c r="G423" s="16"/>
      <c r="H423" s="18"/>
      <c r="M423" s="16"/>
      <c r="S423" s="16"/>
      <c r="W423" s="16"/>
      <c r="X423" s="16"/>
    </row>
    <row r="424" spans="1:24" ht="15.75">
      <c r="A424" s="16" t="s">
        <v>32</v>
      </c>
      <c r="B424" s="145" t="str">
        <f>"Hold " &amp; Table1[[#This Row],[Dette er for hold '# (fx 1-8 eller 1)]] &amp; " " &amp; Table1[[#This Row],[Beskrivelse]]</f>
        <v>Hold 11-12 Introduktion til oftalmologi</v>
      </c>
      <c r="C424" s="36">
        <f>IF(Table1[[#This Row],[Navn]]&lt;&gt;"",DATE($T$7, 1, -2) - WEEKDAY(DATE($T$7, 1, 3)) +Table1[[#This Row],[Kal uge]]* 7+Table1[[#This Row],[Uge dag]]-1,"")</f>
        <v>44109</v>
      </c>
      <c r="D424" s="28">
        <v>0.40625</v>
      </c>
      <c r="E424" s="28">
        <v>0.4375</v>
      </c>
      <c r="F424" s="60"/>
      <c r="G424" t="s">
        <v>75</v>
      </c>
      <c r="H424" s="143" t="s">
        <v>127</v>
      </c>
      <c r="I424" s="14" t="s">
        <v>81</v>
      </c>
      <c r="J424" t="s">
        <v>225</v>
      </c>
      <c r="K424" s="16"/>
      <c r="L424" s="16"/>
      <c r="M424" s="16"/>
      <c r="N424" s="16"/>
      <c r="P424">
        <v>41</v>
      </c>
      <c r="R424">
        <v>1</v>
      </c>
      <c r="S424" s="16"/>
      <c r="W424" s="16"/>
      <c r="X424" s="16"/>
    </row>
    <row r="425" spans="1:24" ht="15.75">
      <c r="A425" s="16" t="s">
        <v>32</v>
      </c>
      <c r="B425" s="145" t="str">
        <f>"Hold " &amp; Table1[[#This Row],[Dette er for hold '# (fx 1-8 eller 1)]] &amp; " " &amp; Table1[[#This Row],[Beskrivelse]]</f>
        <v>Hold 11-12 Visusmåling, refraktion</v>
      </c>
      <c r="C425" s="36">
        <f>IF(Table1[[#This Row],[Navn]]&lt;&gt;"",DATE($T$7, 1, -2) - WEEKDAY(DATE($T$7, 1, 3)) +Table1[[#This Row],[Kal uge]]* 7+Table1[[#This Row],[Uge dag]]-1,"")</f>
        <v>44110</v>
      </c>
      <c r="D425" s="28">
        <v>0.40625</v>
      </c>
      <c r="E425" s="28">
        <v>0.46875</v>
      </c>
      <c r="G425" t="s">
        <v>241</v>
      </c>
      <c r="H425" s="143" t="s">
        <v>127</v>
      </c>
      <c r="I425" s="14" t="s">
        <v>81</v>
      </c>
      <c r="J425" t="s">
        <v>225</v>
      </c>
      <c r="M425" s="16"/>
      <c r="P425">
        <v>41</v>
      </c>
      <c r="R425">
        <v>2</v>
      </c>
      <c r="S425" s="16"/>
      <c r="W425" s="16"/>
      <c r="X425" s="16"/>
    </row>
    <row r="426" spans="1:24" ht="15.75">
      <c r="A426" s="16" t="s">
        <v>32</v>
      </c>
      <c r="B426" s="145" t="str">
        <f>"Hold " &amp; Table1[[#This Row],[Dette er for hold '# (fx 1-8 eller 1)]] &amp; " " &amp; Table1[[#This Row],[Beskrivelse]]</f>
        <v>Hold 11-12 Inspektion, Spaltelampe, øjenlågsvending</v>
      </c>
      <c r="C426" s="36">
        <f>IF(Table1[[#This Row],[Navn]]&lt;&gt;"",DATE($T$7, 1, -2) - WEEKDAY(DATE($T$7, 1, 3)) +Table1[[#This Row],[Kal uge]]* 7+Table1[[#This Row],[Uge dag]]-1,"")</f>
        <v>44111</v>
      </c>
      <c r="D426" s="28">
        <v>0.40625</v>
      </c>
      <c r="E426" s="28">
        <v>0.46875</v>
      </c>
      <c r="G426" t="s">
        <v>242</v>
      </c>
      <c r="H426" s="143" t="s">
        <v>127</v>
      </c>
      <c r="I426" s="14" t="s">
        <v>81</v>
      </c>
      <c r="J426" t="s">
        <v>225</v>
      </c>
      <c r="M426" s="16"/>
      <c r="P426">
        <v>41</v>
      </c>
      <c r="R426">
        <v>3</v>
      </c>
      <c r="S426" s="16"/>
      <c r="W426" s="16"/>
      <c r="X426" s="16"/>
    </row>
    <row r="427" spans="1:24" ht="15.75">
      <c r="A427" s="16" t="s">
        <v>32</v>
      </c>
      <c r="B427" s="145" t="str">
        <f>"Hold " &amp; Table1[[#This Row],[Dette er for hold '# (fx 1-8 eller 1)]] &amp; " " &amp; Table1[[#This Row],[Beskrivelse]]</f>
        <v>Hold 11-12 konkomiterende skelen, paralytisk skelen</v>
      </c>
      <c r="C427" s="36">
        <f>IF(Table1[[#This Row],[Navn]]&lt;&gt;"",DATE($T$7, 1, -2) - WEEKDAY(DATE($T$7, 1, 3)) +Table1[[#This Row],[Kal uge]]* 7+Table1[[#This Row],[Uge dag]]-1,"")</f>
        <v>44112</v>
      </c>
      <c r="D427" s="28">
        <v>0.40625</v>
      </c>
      <c r="E427" s="28">
        <v>0.46875</v>
      </c>
      <c r="G427" t="s">
        <v>234</v>
      </c>
      <c r="H427" s="143" t="s">
        <v>127</v>
      </c>
      <c r="I427" s="14" t="s">
        <v>81</v>
      </c>
      <c r="J427" t="s">
        <v>225</v>
      </c>
      <c r="M427" s="16"/>
      <c r="P427">
        <v>41</v>
      </c>
      <c r="R427">
        <v>4</v>
      </c>
      <c r="S427" s="16"/>
      <c r="W427" s="16"/>
      <c r="X427" s="16"/>
    </row>
    <row r="428" spans="1:24" ht="15.75">
      <c r="A428" s="16" t="s">
        <v>32</v>
      </c>
      <c r="B428" s="145" t="str">
        <f>"Hold " &amp; Table1[[#This Row],[Dette er for hold '# (fx 1-8 eller 1)]] &amp; " " &amp; Table1[[#This Row],[Beskrivelse]]</f>
        <v>Hold 11-12 synsfelt, oftalmoskopi</v>
      </c>
      <c r="C428" s="36">
        <f>IF(Table1[[#This Row],[Navn]]&lt;&gt;"",DATE($T$7, 1, -2) - WEEKDAY(DATE($T$7, 1, 3)) +Table1[[#This Row],[Kal uge]]* 7+Table1[[#This Row],[Uge dag]]-1,"")</f>
        <v>44113</v>
      </c>
      <c r="D428" s="28">
        <v>0.40625</v>
      </c>
      <c r="E428" s="28">
        <v>0.46875</v>
      </c>
      <c r="G428" t="s">
        <v>243</v>
      </c>
      <c r="H428" s="143" t="s">
        <v>127</v>
      </c>
      <c r="I428" s="14" t="s">
        <v>81</v>
      </c>
      <c r="J428" t="s">
        <v>225</v>
      </c>
      <c r="M428" s="16"/>
      <c r="P428">
        <v>41</v>
      </c>
      <c r="R428">
        <v>5</v>
      </c>
      <c r="S428" s="16"/>
      <c r="W428" s="16"/>
      <c r="X428" s="16"/>
    </row>
    <row r="429" spans="1:24" ht="15.75">
      <c r="B429" s="145"/>
      <c r="C429" s="36"/>
      <c r="D429" s="28"/>
      <c r="E429" s="28"/>
      <c r="H429" s="143"/>
      <c r="M429" s="16"/>
      <c r="S429" s="16"/>
      <c r="W429" s="16"/>
      <c r="X429" s="16"/>
    </row>
    <row r="430" spans="1:24" ht="15.75">
      <c r="B430" s="145"/>
      <c r="C430" s="36"/>
      <c r="D430" s="28"/>
      <c r="E430" s="28"/>
      <c r="G430" s="74"/>
      <c r="H430" s="143" t="s">
        <v>127</v>
      </c>
      <c r="I430" s="14" t="s">
        <v>81</v>
      </c>
      <c r="J430" t="s">
        <v>225</v>
      </c>
      <c r="M430" s="16"/>
      <c r="P430">
        <v>42</v>
      </c>
      <c r="S430" s="16"/>
      <c r="W430" s="16"/>
      <c r="X430" s="16"/>
    </row>
    <row r="431" spans="1:24" ht="15.75">
      <c r="A431" s="16" t="s">
        <v>32</v>
      </c>
      <c r="B431" s="145" t="str">
        <f>"Hold " &amp; Table1[[#This Row],[Dette er for hold '# (fx 1-8 eller 1)]] &amp; " " &amp; Table1[[#This Row],[Beskrivelse]]</f>
        <v>Hold 11-12 TBL</v>
      </c>
      <c r="C431" s="36">
        <f>IF(Table1[[#This Row],[Navn]]&lt;&gt;"",DATE($T$7, 1, -2) - WEEKDAY(DATE($T$7, 1, 3)) +Table1[[#This Row],[Kal uge]]* 7+Table1[[#This Row],[Uge dag]]-1,"")</f>
        <v>44117</v>
      </c>
      <c r="D431" s="28">
        <v>0.40625</v>
      </c>
      <c r="E431" s="28">
        <v>0.46875</v>
      </c>
      <c r="G431" s="74" t="s">
        <v>235</v>
      </c>
      <c r="H431" s="143" t="s">
        <v>127</v>
      </c>
      <c r="I431" s="14" t="s">
        <v>81</v>
      </c>
      <c r="J431" t="s">
        <v>225</v>
      </c>
      <c r="M431" s="16"/>
      <c r="P431">
        <v>42</v>
      </c>
      <c r="R431">
        <v>2</v>
      </c>
      <c r="S431" s="16"/>
      <c r="W431" s="16"/>
      <c r="X431" s="16"/>
    </row>
    <row r="432" spans="1:24" ht="15.75">
      <c r="A432" s="16" t="s">
        <v>32</v>
      </c>
      <c r="B432" s="145" t="str">
        <f>"Hold " &amp; Table1[[#This Row],[Dette er for hold '# (fx 1-8 eller 1)]] &amp; " " &amp; Table1[[#This Row],[Beskrivelse]]</f>
        <v>Hold 11-12 TBL</v>
      </c>
      <c r="C432" s="36">
        <f>IF(Table1[[#This Row],[Navn]]&lt;&gt;"",DATE($T$7, 1, -2) - WEEKDAY(DATE($T$7, 1, 3)) +Table1[[#This Row],[Kal uge]]* 7+Table1[[#This Row],[Uge dag]]-1,"")</f>
        <v>44118</v>
      </c>
      <c r="D432" s="28">
        <v>0.40625</v>
      </c>
      <c r="E432" s="28">
        <v>0.46875</v>
      </c>
      <c r="G432" s="74" t="s">
        <v>235</v>
      </c>
      <c r="H432" s="143" t="s">
        <v>127</v>
      </c>
      <c r="I432" s="14" t="s">
        <v>81</v>
      </c>
      <c r="J432" t="s">
        <v>225</v>
      </c>
      <c r="M432" s="16"/>
      <c r="P432">
        <v>42</v>
      </c>
      <c r="R432">
        <v>3</v>
      </c>
      <c r="S432" s="16"/>
      <c r="W432" s="16"/>
      <c r="X432" s="16"/>
    </row>
    <row r="433" spans="1:24" ht="15.75">
      <c r="A433" s="16" t="s">
        <v>32</v>
      </c>
      <c r="B433" s="145" t="str">
        <f>"Hold " &amp; Table1[[#This Row],[Dette er for hold '# (fx 1-8 eller 1)]] &amp; " " &amp; Table1[[#This Row],[Beskrivelse]]</f>
        <v>Hold 11-12 TBL</v>
      </c>
      <c r="C433" s="36">
        <f>IF(Table1[[#This Row],[Navn]]&lt;&gt;"",DATE($T$7, 1, -2) - WEEKDAY(DATE($T$7, 1, 3)) +Table1[[#This Row],[Kal uge]]* 7+Table1[[#This Row],[Uge dag]]-1,"")</f>
        <v>44119</v>
      </c>
      <c r="D433" s="28">
        <v>0.40625</v>
      </c>
      <c r="E433" s="28">
        <v>0.46875</v>
      </c>
      <c r="G433" s="74" t="s">
        <v>235</v>
      </c>
      <c r="H433" s="143" t="s">
        <v>127</v>
      </c>
      <c r="I433" s="14" t="s">
        <v>81</v>
      </c>
      <c r="J433" t="s">
        <v>225</v>
      </c>
      <c r="M433" s="16"/>
      <c r="P433">
        <v>42</v>
      </c>
      <c r="R433">
        <v>4</v>
      </c>
      <c r="S433" s="16"/>
      <c r="W433" s="16"/>
      <c r="X433" s="16"/>
    </row>
    <row r="434" spans="1:24" ht="15.75">
      <c r="A434" s="16" t="s">
        <v>32</v>
      </c>
      <c r="B434" s="145" t="str">
        <f>"Hold " &amp; Table1[[#This Row],[Dette er for hold '# (fx 1-8 eller 1)]] &amp; " " &amp; Table1[[#This Row],[Beskrivelse]]</f>
        <v>Hold 11-12 TBL</v>
      </c>
      <c r="C434" s="36">
        <f>IF(Table1[[#This Row],[Navn]]&lt;&gt;"",DATE($T$7, 1, -2) - WEEKDAY(DATE($T$7, 1, 3)) +Table1[[#This Row],[Kal uge]]* 7+Table1[[#This Row],[Uge dag]]-1,"")</f>
        <v>44120</v>
      </c>
      <c r="D434" s="28">
        <v>0.40625</v>
      </c>
      <c r="E434" s="28">
        <v>0.46875</v>
      </c>
      <c r="G434" s="74" t="s">
        <v>235</v>
      </c>
      <c r="H434" s="143" t="s">
        <v>127</v>
      </c>
      <c r="I434" s="14" t="s">
        <v>81</v>
      </c>
      <c r="J434" t="s">
        <v>225</v>
      </c>
      <c r="M434" s="16"/>
      <c r="P434">
        <v>42</v>
      </c>
      <c r="R434">
        <v>5</v>
      </c>
      <c r="S434" s="16"/>
      <c r="W434" s="16"/>
      <c r="X434" s="16"/>
    </row>
    <row r="435" spans="1:24" ht="20.25">
      <c r="B435" s="92"/>
      <c r="C435" s="36"/>
      <c r="D435" s="30"/>
      <c r="E435" s="30"/>
      <c r="F435" s="16"/>
      <c r="G435" s="16"/>
      <c r="H435" s="18"/>
      <c r="I435" s="18"/>
      <c r="J435" s="16"/>
      <c r="K435" s="16"/>
      <c r="L435" s="16"/>
      <c r="M435" s="16"/>
      <c r="N435" s="16"/>
      <c r="P435" s="16"/>
      <c r="Q435" s="16"/>
      <c r="R435" s="16"/>
      <c r="S435" s="16"/>
      <c r="W435" s="16"/>
      <c r="X435" s="16"/>
    </row>
    <row r="436" spans="1:24" ht="15">
      <c r="A436" s="80"/>
      <c r="B436" s="81"/>
      <c r="C436" s="82"/>
      <c r="D436" s="82"/>
      <c r="E436" s="83"/>
      <c r="F436" s="84"/>
      <c r="G436" s="87"/>
      <c r="H436" s="85"/>
      <c r="I436" s="88"/>
      <c r="J436" s="88"/>
      <c r="K436" s="88"/>
      <c r="L436" s="88"/>
      <c r="M436" s="88"/>
      <c r="P436" s="88"/>
      <c r="Q436" s="84"/>
      <c r="R436" s="84"/>
      <c r="S436" s="16"/>
      <c r="V436" s="6"/>
      <c r="W436" s="88"/>
      <c r="X436" s="88"/>
    </row>
    <row r="437" spans="1:24" ht="20.25">
      <c r="B437" s="92"/>
      <c r="C437" s="36"/>
      <c r="D437" s="30"/>
      <c r="E437" s="30"/>
      <c r="F437" s="16"/>
      <c r="G437" s="16"/>
      <c r="H437" s="18"/>
      <c r="I437" s="18"/>
      <c r="J437" s="16"/>
      <c r="K437" s="16"/>
      <c r="L437" s="16"/>
      <c r="M437" s="16"/>
      <c r="N437" s="16"/>
      <c r="P437" s="16"/>
      <c r="Q437" s="16"/>
      <c r="R437" s="16"/>
      <c r="S437" s="16"/>
      <c r="W437" s="16"/>
      <c r="X437" s="16"/>
    </row>
    <row r="438" spans="1:24" ht="15.75">
      <c r="A438" s="16" t="s">
        <v>32</v>
      </c>
      <c r="B438" s="145" t="str">
        <f>"Hold " &amp; Table1[[#This Row],[Dette er for hold '# (fx 1-8 eller 1)]] &amp; " " &amp; Table1[[#This Row],[Beskrivelse]]</f>
        <v>Hold 5-6 Introduktion til oftalmologi</v>
      </c>
      <c r="C438" s="36">
        <f>IF(Table1[[#This Row],[Navn]]&lt;&gt;"",DATE($T$7, 1, -2) - WEEKDAY(DATE($T$7, 1, 3)) +Table1[[#This Row],[Kal uge]]* 7+Table1[[#This Row],[Uge dag]]-1,"")</f>
        <v>44123</v>
      </c>
      <c r="D438" s="28">
        <v>0.40625</v>
      </c>
      <c r="E438" s="28">
        <v>0.4375</v>
      </c>
      <c r="F438" s="60"/>
      <c r="G438" t="s">
        <v>75</v>
      </c>
      <c r="H438" s="143" t="s">
        <v>127</v>
      </c>
      <c r="I438" s="14" t="s">
        <v>82</v>
      </c>
      <c r="J438" t="s">
        <v>226</v>
      </c>
      <c r="M438" s="16"/>
      <c r="P438">
        <v>43</v>
      </c>
      <c r="R438">
        <v>1</v>
      </c>
      <c r="S438" s="16"/>
      <c r="W438" s="16"/>
      <c r="X438" s="16"/>
    </row>
    <row r="439" spans="1:24" ht="15.75">
      <c r="A439" s="16" t="s">
        <v>32</v>
      </c>
      <c r="B439" s="145" t="str">
        <f>"Hold " &amp; Table1[[#This Row],[Dette er for hold '# (fx 1-8 eller 1)]] &amp; " " &amp; Table1[[#This Row],[Beskrivelse]]</f>
        <v>Hold 5-6 Visusmåling, refraktion</v>
      </c>
      <c r="C439" s="36">
        <f>IF(Table1[[#This Row],[Navn]]&lt;&gt;"",DATE($T$7, 1, -2) - WEEKDAY(DATE($T$7, 1, 3)) +Table1[[#This Row],[Kal uge]]* 7+Table1[[#This Row],[Uge dag]]-1,"")</f>
        <v>44124</v>
      </c>
      <c r="D439" s="28">
        <v>0.40625</v>
      </c>
      <c r="E439" s="28">
        <v>0.46875</v>
      </c>
      <c r="G439" t="s">
        <v>241</v>
      </c>
      <c r="H439" s="143" t="s">
        <v>127</v>
      </c>
      <c r="I439" s="14" t="s">
        <v>82</v>
      </c>
      <c r="J439" t="s">
        <v>226</v>
      </c>
      <c r="M439" s="16"/>
      <c r="P439">
        <v>43</v>
      </c>
      <c r="R439">
        <v>2</v>
      </c>
      <c r="S439" s="16"/>
      <c r="W439" s="16"/>
      <c r="X439" s="16"/>
    </row>
    <row r="440" spans="1:24" ht="15.75">
      <c r="A440" s="16" t="s">
        <v>32</v>
      </c>
      <c r="B440" s="145" t="str">
        <f>"Hold " &amp; Table1[[#This Row],[Dette er for hold '# (fx 1-8 eller 1)]] &amp; " " &amp; Table1[[#This Row],[Beskrivelse]]</f>
        <v>Hold 5-6 Inspektion, Spaltelampe, øjenlågsvending</v>
      </c>
      <c r="C440" s="36">
        <f>IF(Table1[[#This Row],[Navn]]&lt;&gt;"",DATE($T$7, 1, -2) - WEEKDAY(DATE($T$7, 1, 3)) +Table1[[#This Row],[Kal uge]]* 7+Table1[[#This Row],[Uge dag]]-1,"")</f>
        <v>44125</v>
      </c>
      <c r="D440" s="28">
        <v>0.40625</v>
      </c>
      <c r="E440" s="28">
        <v>0.46875</v>
      </c>
      <c r="G440" t="s">
        <v>242</v>
      </c>
      <c r="H440" s="143" t="s">
        <v>127</v>
      </c>
      <c r="I440" s="14" t="s">
        <v>82</v>
      </c>
      <c r="J440" t="s">
        <v>226</v>
      </c>
      <c r="M440" s="16"/>
      <c r="P440">
        <v>43</v>
      </c>
      <c r="R440">
        <v>3</v>
      </c>
      <c r="S440" s="16"/>
      <c r="W440" s="16"/>
      <c r="X440" s="16"/>
    </row>
    <row r="441" spans="1:24" ht="15.75">
      <c r="A441" s="16" t="s">
        <v>32</v>
      </c>
      <c r="B441" s="145" t="str">
        <f>"Hold " &amp; Table1[[#This Row],[Dette er for hold '# (fx 1-8 eller 1)]] &amp; " " &amp; Table1[[#This Row],[Beskrivelse]]</f>
        <v>Hold 5-6 konkomiterende skelen, paralytisk skelen</v>
      </c>
      <c r="C441" s="36">
        <f>IF(Table1[[#This Row],[Navn]]&lt;&gt;"",DATE($T$7, 1, -2) - WEEKDAY(DATE($T$7, 1, 3)) +Table1[[#This Row],[Kal uge]]* 7+Table1[[#This Row],[Uge dag]]-1,"")</f>
        <v>44126</v>
      </c>
      <c r="D441" s="28">
        <v>0.40625</v>
      </c>
      <c r="E441" s="28">
        <v>0.46875</v>
      </c>
      <c r="G441" t="s">
        <v>234</v>
      </c>
      <c r="H441" s="143" t="s">
        <v>127</v>
      </c>
      <c r="I441" s="14" t="s">
        <v>82</v>
      </c>
      <c r="J441" t="s">
        <v>226</v>
      </c>
      <c r="M441" s="16"/>
      <c r="P441">
        <v>43</v>
      </c>
      <c r="R441">
        <v>4</v>
      </c>
      <c r="S441" s="16"/>
      <c r="W441" s="16"/>
      <c r="X441" s="16"/>
    </row>
    <row r="442" spans="1:24" ht="15.75">
      <c r="A442" s="16" t="s">
        <v>32</v>
      </c>
      <c r="B442" s="145" t="str">
        <f>"Hold " &amp; Table1[[#This Row],[Dette er for hold '# (fx 1-8 eller 1)]] &amp; " " &amp; Table1[[#This Row],[Beskrivelse]]</f>
        <v>Hold 5-6 synsfelt, oftalmoskopi</v>
      </c>
      <c r="C442" s="36">
        <f>IF(Table1[[#This Row],[Navn]]&lt;&gt;"",DATE($T$7, 1, -2) - WEEKDAY(DATE($T$7, 1, 3)) +Table1[[#This Row],[Kal uge]]* 7+Table1[[#This Row],[Uge dag]]-1,"")</f>
        <v>44127</v>
      </c>
      <c r="D442" s="28">
        <v>0.40625</v>
      </c>
      <c r="E442" s="28">
        <v>0.46875</v>
      </c>
      <c r="G442" t="s">
        <v>243</v>
      </c>
      <c r="H442" s="143" t="s">
        <v>127</v>
      </c>
      <c r="I442" s="14" t="s">
        <v>82</v>
      </c>
      <c r="J442" t="s">
        <v>226</v>
      </c>
      <c r="M442" s="16"/>
      <c r="P442">
        <v>43</v>
      </c>
      <c r="R442">
        <v>5</v>
      </c>
      <c r="S442" s="16"/>
      <c r="W442" s="16"/>
      <c r="X442" s="16"/>
    </row>
    <row r="443" spans="1:24" ht="15.75">
      <c r="B443" s="145"/>
      <c r="C443" s="36"/>
      <c r="D443" s="28"/>
      <c r="E443" s="28"/>
      <c r="G443" s="74"/>
      <c r="H443" s="143"/>
      <c r="M443" s="16"/>
      <c r="S443" s="16"/>
      <c r="W443" s="16"/>
      <c r="X443" s="16"/>
    </row>
    <row r="444" spans="1:24" ht="15.75">
      <c r="A444" s="16" t="s">
        <v>32</v>
      </c>
      <c r="B444" s="145" t="str">
        <f>"Hold " &amp; Table1[[#This Row],[Dette er for hold '# (fx 1-8 eller 1)]] &amp; " " &amp; Table1[[#This Row],[Beskrivelse]]</f>
        <v>Hold 5-6 TBL</v>
      </c>
      <c r="C444" s="36">
        <f>IF(Table1[[#This Row],[Navn]]&lt;&gt;"",DATE($T$7, 1, -2) - WEEKDAY(DATE($T$7, 1, 3)) +Table1[[#This Row],[Kal uge]]* 7+Table1[[#This Row],[Uge dag]]-1,"")</f>
        <v>44131</v>
      </c>
      <c r="D444" s="28">
        <v>0.40625</v>
      </c>
      <c r="E444" s="28">
        <v>0.46875</v>
      </c>
      <c r="G444" s="74" t="s">
        <v>235</v>
      </c>
      <c r="H444" s="143" t="s">
        <v>127</v>
      </c>
      <c r="I444" s="14" t="s">
        <v>82</v>
      </c>
      <c r="J444" t="s">
        <v>226</v>
      </c>
      <c r="M444" s="16"/>
      <c r="P444">
        <v>44</v>
      </c>
      <c r="R444">
        <v>2</v>
      </c>
      <c r="S444" s="16"/>
      <c r="W444" s="16"/>
      <c r="X444" s="16"/>
    </row>
    <row r="445" spans="1:24" ht="15.75">
      <c r="A445" s="16" t="s">
        <v>32</v>
      </c>
      <c r="B445" s="145" t="str">
        <f>"Hold " &amp; Table1[[#This Row],[Dette er for hold '# (fx 1-8 eller 1)]] &amp; " " &amp; Table1[[#This Row],[Beskrivelse]]</f>
        <v>Hold 5-6 TBL</v>
      </c>
      <c r="C445" s="36">
        <f>IF(Table1[[#This Row],[Navn]]&lt;&gt;"",DATE($T$7, 1, -2) - WEEKDAY(DATE($T$7, 1, 3)) +Table1[[#This Row],[Kal uge]]* 7+Table1[[#This Row],[Uge dag]]-1,"")</f>
        <v>44132</v>
      </c>
      <c r="D445" s="28">
        <v>0.40625</v>
      </c>
      <c r="E445" s="28">
        <v>0.46875</v>
      </c>
      <c r="G445" s="74" t="s">
        <v>235</v>
      </c>
      <c r="H445" s="143" t="s">
        <v>127</v>
      </c>
      <c r="I445" s="14" t="s">
        <v>82</v>
      </c>
      <c r="J445" t="s">
        <v>226</v>
      </c>
      <c r="M445" s="16"/>
      <c r="P445">
        <v>44</v>
      </c>
      <c r="R445">
        <v>3</v>
      </c>
      <c r="S445" s="16"/>
      <c r="W445" s="16"/>
      <c r="X445" s="16"/>
    </row>
    <row r="446" spans="1:24" ht="15.75">
      <c r="A446" s="16" t="s">
        <v>32</v>
      </c>
      <c r="B446" s="145" t="str">
        <f>"Hold " &amp; Table1[[#This Row],[Dette er for hold '# (fx 1-8 eller 1)]] &amp; " " &amp; Table1[[#This Row],[Beskrivelse]]</f>
        <v>Hold 5-6 TBL</v>
      </c>
      <c r="C446" s="36">
        <f>IF(Table1[[#This Row],[Navn]]&lt;&gt;"",DATE($T$7, 1, -2) - WEEKDAY(DATE($T$7, 1, 3)) +Table1[[#This Row],[Kal uge]]* 7+Table1[[#This Row],[Uge dag]]-1,"")</f>
        <v>44133</v>
      </c>
      <c r="D446" s="28">
        <v>0.40625</v>
      </c>
      <c r="E446" s="28">
        <v>0.46875</v>
      </c>
      <c r="G446" s="74" t="s">
        <v>235</v>
      </c>
      <c r="H446" s="143" t="s">
        <v>127</v>
      </c>
      <c r="I446" s="14" t="s">
        <v>82</v>
      </c>
      <c r="J446" t="s">
        <v>226</v>
      </c>
      <c r="M446" s="16"/>
      <c r="P446">
        <v>44</v>
      </c>
      <c r="R446">
        <v>4</v>
      </c>
      <c r="S446" s="16"/>
      <c r="W446" s="16"/>
      <c r="X446" s="16"/>
    </row>
    <row r="447" spans="1:24" ht="15.75">
      <c r="A447" s="16" t="s">
        <v>32</v>
      </c>
      <c r="B447" s="145" t="str">
        <f>"Hold " &amp; Table1[[#This Row],[Dette er for hold '# (fx 1-8 eller 1)]] &amp; " " &amp; Table1[[#This Row],[Beskrivelse]]</f>
        <v>Hold 5-6 TBL</v>
      </c>
      <c r="C447" s="36">
        <f>IF(Table1[[#This Row],[Navn]]&lt;&gt;"",DATE($T$7, 1, -2) - WEEKDAY(DATE($T$7, 1, 3)) +Table1[[#This Row],[Kal uge]]* 7+Table1[[#This Row],[Uge dag]]-1,"")</f>
        <v>44134</v>
      </c>
      <c r="D447" s="28">
        <v>0.40625</v>
      </c>
      <c r="E447" s="28">
        <v>0.46875</v>
      </c>
      <c r="G447" s="74" t="s">
        <v>235</v>
      </c>
      <c r="H447" s="143" t="s">
        <v>127</v>
      </c>
      <c r="I447" s="14" t="s">
        <v>82</v>
      </c>
      <c r="J447" t="s">
        <v>226</v>
      </c>
      <c r="M447" s="16"/>
      <c r="P447">
        <v>44</v>
      </c>
      <c r="R447">
        <v>5</v>
      </c>
      <c r="S447" s="16"/>
      <c r="W447" s="16"/>
      <c r="X447" s="16"/>
    </row>
    <row r="448" spans="1:24" ht="15.75">
      <c r="B448" s="145"/>
      <c r="C448" s="36"/>
      <c r="D448" s="28"/>
      <c r="E448" s="28"/>
      <c r="G448" s="74"/>
      <c r="H448" s="143"/>
      <c r="M448" s="16"/>
      <c r="S448" s="16"/>
      <c r="W448" s="16"/>
      <c r="X448" s="16"/>
    </row>
    <row r="449" spans="1:24" ht="15">
      <c r="B449" s="145"/>
      <c r="C449" s="36"/>
      <c r="D449" s="30"/>
      <c r="E449" s="30"/>
      <c r="F449" s="16"/>
      <c r="G449" s="16"/>
      <c r="H449" s="18"/>
      <c r="I449" s="18"/>
      <c r="J449" s="16"/>
      <c r="K449" s="16"/>
      <c r="L449" s="16"/>
      <c r="M449" s="16"/>
      <c r="N449" s="16"/>
      <c r="P449" s="16"/>
      <c r="Q449" s="16"/>
      <c r="R449" s="16"/>
      <c r="S449" s="16"/>
      <c r="W449" s="16"/>
      <c r="X449" s="16"/>
    </row>
    <row r="450" spans="1:24" ht="15.75">
      <c r="A450" s="16" t="s">
        <v>32</v>
      </c>
      <c r="B450" s="145" t="str">
        <f>"Hold " &amp; Table1[[#This Row],[Dette er for hold '# (fx 1-8 eller 1)]] &amp; " " &amp; Table1[[#This Row],[Beskrivelse]]</f>
        <v>Hold 7-8 Introduktion til oftalmologi</v>
      </c>
      <c r="C450" s="36">
        <f>IF(Table1[[#This Row],[Navn]]&lt;&gt;"",DATE($T$7, 1, -2) - WEEKDAY(DATE($T$7, 1, 3)) +Table1[[#This Row],[Kal uge]]* 7+Table1[[#This Row],[Uge dag]]-1,"")</f>
        <v>44137</v>
      </c>
      <c r="D450" s="28">
        <v>0.40625</v>
      </c>
      <c r="E450" s="28">
        <v>0.4375</v>
      </c>
      <c r="F450" s="60"/>
      <c r="G450" t="s">
        <v>75</v>
      </c>
      <c r="H450" s="143" t="s">
        <v>127</v>
      </c>
      <c r="I450" s="14" t="s">
        <v>83</v>
      </c>
      <c r="J450" t="s">
        <v>227</v>
      </c>
      <c r="M450" s="16"/>
      <c r="P450">
        <v>45</v>
      </c>
      <c r="R450">
        <v>1</v>
      </c>
      <c r="S450" s="16"/>
      <c r="W450" s="16"/>
      <c r="X450" s="16"/>
    </row>
    <row r="451" spans="1:24" ht="15.75">
      <c r="A451" s="16" t="s">
        <v>32</v>
      </c>
      <c r="B451" s="145" t="str">
        <f>"Hold " &amp; Table1[[#This Row],[Dette er for hold '# (fx 1-8 eller 1)]] &amp; " " &amp; Table1[[#This Row],[Beskrivelse]]</f>
        <v>Hold 7-8 Visusmåling, refraktion</v>
      </c>
      <c r="C451" s="36">
        <f>IF(Table1[[#This Row],[Navn]]&lt;&gt;"",DATE($T$7, 1, -2) - WEEKDAY(DATE($T$7, 1, 3)) +Table1[[#This Row],[Kal uge]]* 7+Table1[[#This Row],[Uge dag]]-1,"")</f>
        <v>44138</v>
      </c>
      <c r="D451" s="28">
        <v>0.40625</v>
      </c>
      <c r="E451" s="28">
        <v>0.46875</v>
      </c>
      <c r="G451" t="s">
        <v>241</v>
      </c>
      <c r="H451" s="143" t="s">
        <v>127</v>
      </c>
      <c r="I451" s="14" t="s">
        <v>83</v>
      </c>
      <c r="J451" t="s">
        <v>227</v>
      </c>
      <c r="M451" s="16"/>
      <c r="P451">
        <v>45</v>
      </c>
      <c r="R451">
        <v>2</v>
      </c>
      <c r="S451" s="16"/>
      <c r="W451" s="16"/>
      <c r="X451" s="16"/>
    </row>
    <row r="452" spans="1:24" ht="15.75">
      <c r="A452" s="16" t="s">
        <v>32</v>
      </c>
      <c r="B452" s="145" t="str">
        <f>"Hold " &amp; Table1[[#This Row],[Dette er for hold '# (fx 1-8 eller 1)]] &amp; " " &amp; Table1[[#This Row],[Beskrivelse]]</f>
        <v>Hold 7-8 Inspektion, Spaltelampe, øjenlågsvending</v>
      </c>
      <c r="C452" s="36">
        <f>IF(Table1[[#This Row],[Navn]]&lt;&gt;"",DATE($T$7, 1, -2) - WEEKDAY(DATE($T$7, 1, 3)) +Table1[[#This Row],[Kal uge]]* 7+Table1[[#This Row],[Uge dag]]-1,"")</f>
        <v>44139</v>
      </c>
      <c r="D452" s="28">
        <v>0.40625</v>
      </c>
      <c r="E452" s="28">
        <v>0.46875</v>
      </c>
      <c r="G452" t="s">
        <v>242</v>
      </c>
      <c r="H452" s="143" t="s">
        <v>127</v>
      </c>
      <c r="I452" s="14" t="s">
        <v>83</v>
      </c>
      <c r="J452" t="s">
        <v>227</v>
      </c>
      <c r="M452" s="16"/>
      <c r="P452">
        <v>45</v>
      </c>
      <c r="R452">
        <v>3</v>
      </c>
      <c r="S452" s="16"/>
      <c r="W452" s="16"/>
      <c r="X452" s="16"/>
    </row>
    <row r="453" spans="1:24" ht="15.75">
      <c r="A453" s="16" t="s">
        <v>32</v>
      </c>
      <c r="B453" s="145" t="str">
        <f>"Hold " &amp; Table1[[#This Row],[Dette er for hold '# (fx 1-8 eller 1)]] &amp; " " &amp; Table1[[#This Row],[Beskrivelse]]</f>
        <v>Hold 7-8 konkomiterende skelen, paralytisk skelen</v>
      </c>
      <c r="C453" s="36">
        <f>IF(Table1[[#This Row],[Navn]]&lt;&gt;"",DATE($T$7, 1, -2) - WEEKDAY(DATE($T$7, 1, 3)) +Table1[[#This Row],[Kal uge]]* 7+Table1[[#This Row],[Uge dag]]-1,"")</f>
        <v>44140</v>
      </c>
      <c r="D453" s="28">
        <v>0.40625</v>
      </c>
      <c r="E453" s="28">
        <v>0.46875</v>
      </c>
      <c r="G453" t="s">
        <v>234</v>
      </c>
      <c r="H453" s="143" t="s">
        <v>127</v>
      </c>
      <c r="I453" s="14" t="s">
        <v>83</v>
      </c>
      <c r="J453" t="s">
        <v>227</v>
      </c>
      <c r="M453" s="16"/>
      <c r="P453">
        <v>45</v>
      </c>
      <c r="R453">
        <v>4</v>
      </c>
      <c r="S453" s="16"/>
      <c r="W453" s="16"/>
      <c r="X453" s="16"/>
    </row>
    <row r="454" spans="1:24" ht="15.75">
      <c r="A454" s="16" t="s">
        <v>32</v>
      </c>
      <c r="B454" s="145" t="str">
        <f>"Hold " &amp; Table1[[#This Row],[Dette er for hold '# (fx 1-8 eller 1)]] &amp; " " &amp; Table1[[#This Row],[Beskrivelse]]</f>
        <v>Hold 7-8 synsfelt, oftalmoskopi</v>
      </c>
      <c r="C454" s="36">
        <f>IF(Table1[[#This Row],[Navn]]&lt;&gt;"",DATE($T$7, 1, -2) - WEEKDAY(DATE($T$7, 1, 3)) +Table1[[#This Row],[Kal uge]]* 7+Table1[[#This Row],[Uge dag]]-1,"")</f>
        <v>44141</v>
      </c>
      <c r="D454" s="28">
        <v>0.40625</v>
      </c>
      <c r="E454" s="28">
        <v>0.46875</v>
      </c>
      <c r="G454" t="s">
        <v>243</v>
      </c>
      <c r="H454" s="143" t="s">
        <v>127</v>
      </c>
      <c r="I454" s="14" t="s">
        <v>83</v>
      </c>
      <c r="J454" t="s">
        <v>227</v>
      </c>
      <c r="M454" s="16"/>
      <c r="P454">
        <v>45</v>
      </c>
      <c r="R454">
        <v>5</v>
      </c>
      <c r="S454" s="16"/>
      <c r="W454" s="16"/>
      <c r="X454" s="16"/>
    </row>
    <row r="455" spans="1:24" ht="15.75">
      <c r="B455" s="145"/>
      <c r="C455" s="36"/>
      <c r="D455" s="28"/>
      <c r="E455" s="28"/>
      <c r="G455" s="74"/>
      <c r="H455" s="143"/>
      <c r="M455" s="16"/>
      <c r="S455" s="16"/>
      <c r="W455" s="16"/>
      <c r="X455" s="16"/>
    </row>
    <row r="456" spans="1:24" ht="15.75">
      <c r="A456" s="16" t="s">
        <v>32</v>
      </c>
      <c r="B456" s="145" t="str">
        <f>"Hold " &amp; Table1[[#This Row],[Dette er for hold '# (fx 1-8 eller 1)]] &amp; " " &amp; Table1[[#This Row],[Beskrivelse]]</f>
        <v>Hold 7-8 TBL</v>
      </c>
      <c r="C456" s="36">
        <f>IF(Table1[[#This Row],[Navn]]&lt;&gt;"",DATE($T$7, 1, -2) - WEEKDAY(DATE($T$7, 1, 3)) +Table1[[#This Row],[Kal uge]]* 7+Table1[[#This Row],[Uge dag]]-1,"")</f>
        <v>44145</v>
      </c>
      <c r="D456" s="28">
        <v>0.40625</v>
      </c>
      <c r="E456" s="28">
        <v>0.46875</v>
      </c>
      <c r="G456" s="74" t="s">
        <v>235</v>
      </c>
      <c r="H456" s="143" t="s">
        <v>127</v>
      </c>
      <c r="I456" s="14" t="s">
        <v>83</v>
      </c>
      <c r="J456" t="s">
        <v>227</v>
      </c>
      <c r="M456" s="16"/>
      <c r="P456">
        <v>46</v>
      </c>
      <c r="R456">
        <v>2</v>
      </c>
      <c r="S456" s="16"/>
      <c r="W456" s="16"/>
      <c r="X456" s="16"/>
    </row>
    <row r="457" spans="1:24" ht="15.75">
      <c r="A457" s="16" t="s">
        <v>32</v>
      </c>
      <c r="B457" s="145" t="str">
        <f>"Hold " &amp; Table1[[#This Row],[Dette er for hold '# (fx 1-8 eller 1)]] &amp; " " &amp; Table1[[#This Row],[Beskrivelse]]</f>
        <v>Hold 7-8 TBL</v>
      </c>
      <c r="C457" s="36">
        <f>IF(Table1[[#This Row],[Navn]]&lt;&gt;"",DATE($T$7, 1, -2) - WEEKDAY(DATE($T$7, 1, 3)) +Table1[[#This Row],[Kal uge]]* 7+Table1[[#This Row],[Uge dag]]-1,"")</f>
        <v>44146</v>
      </c>
      <c r="D457" s="28">
        <v>0.40625</v>
      </c>
      <c r="E457" s="28">
        <v>0.46875</v>
      </c>
      <c r="G457" s="74" t="s">
        <v>235</v>
      </c>
      <c r="H457" s="143" t="s">
        <v>127</v>
      </c>
      <c r="I457" s="14" t="s">
        <v>83</v>
      </c>
      <c r="J457" t="s">
        <v>227</v>
      </c>
      <c r="M457" s="16"/>
      <c r="P457">
        <v>46</v>
      </c>
      <c r="R457">
        <v>3</v>
      </c>
      <c r="S457" s="16"/>
      <c r="W457" s="16"/>
      <c r="X457" s="16"/>
    </row>
    <row r="458" spans="1:24" ht="15.75">
      <c r="A458" s="16" t="s">
        <v>32</v>
      </c>
      <c r="B458" s="145" t="str">
        <f>"Hold " &amp; Table1[[#This Row],[Dette er for hold '# (fx 1-8 eller 1)]] &amp; " " &amp; Table1[[#This Row],[Beskrivelse]]</f>
        <v>Hold 7-8 TBL</v>
      </c>
      <c r="C458" s="36">
        <f>IF(Table1[[#This Row],[Navn]]&lt;&gt;"",DATE($T$7, 1, -2) - WEEKDAY(DATE($T$7, 1, 3)) +Table1[[#This Row],[Kal uge]]* 7+Table1[[#This Row],[Uge dag]]-1,"")</f>
        <v>44147</v>
      </c>
      <c r="D458" s="28">
        <v>0.40625</v>
      </c>
      <c r="E458" s="28">
        <v>0.46875</v>
      </c>
      <c r="G458" s="74" t="s">
        <v>235</v>
      </c>
      <c r="H458" s="143" t="s">
        <v>127</v>
      </c>
      <c r="I458" s="14" t="s">
        <v>83</v>
      </c>
      <c r="J458" t="s">
        <v>227</v>
      </c>
      <c r="M458" s="16"/>
      <c r="P458">
        <v>46</v>
      </c>
      <c r="R458">
        <v>4</v>
      </c>
      <c r="S458" s="16"/>
      <c r="W458" s="16"/>
      <c r="X458" s="16"/>
    </row>
    <row r="459" spans="1:24" ht="15.75">
      <c r="A459" s="16" t="s">
        <v>32</v>
      </c>
      <c r="B459" s="145" t="str">
        <f>"Hold " &amp; Table1[[#This Row],[Dette er for hold '# (fx 1-8 eller 1)]] &amp; " " &amp; Table1[[#This Row],[Beskrivelse]]</f>
        <v>Hold 7-8 TBL</v>
      </c>
      <c r="C459" s="36">
        <f>IF(Table1[[#This Row],[Navn]]&lt;&gt;"",DATE($T$7, 1, -2) - WEEKDAY(DATE($T$7, 1, 3)) +Table1[[#This Row],[Kal uge]]* 7+Table1[[#This Row],[Uge dag]]-1,"")</f>
        <v>44148</v>
      </c>
      <c r="D459" s="28">
        <v>0.40625</v>
      </c>
      <c r="E459" s="28">
        <v>0.46875</v>
      </c>
      <c r="G459" s="74" t="s">
        <v>235</v>
      </c>
      <c r="H459" s="143" t="s">
        <v>127</v>
      </c>
      <c r="I459" s="14" t="s">
        <v>83</v>
      </c>
      <c r="J459" t="s">
        <v>227</v>
      </c>
      <c r="K459" s="16"/>
      <c r="L459" s="16"/>
      <c r="M459" s="16"/>
      <c r="N459" s="16"/>
      <c r="P459" s="16">
        <v>46</v>
      </c>
      <c r="Q459" s="16"/>
      <c r="R459" s="16">
        <v>5</v>
      </c>
      <c r="S459" s="16"/>
      <c r="W459" s="16"/>
      <c r="X459" s="16"/>
    </row>
    <row r="460" spans="1:24" ht="15">
      <c r="A460" s="80"/>
      <c r="B460" s="81"/>
      <c r="C460" s="82"/>
      <c r="D460" s="82"/>
      <c r="E460" s="83"/>
      <c r="F460" s="84"/>
      <c r="G460" s="87"/>
      <c r="H460" s="85"/>
      <c r="I460" s="88"/>
      <c r="J460" s="88"/>
      <c r="K460" s="88"/>
      <c r="L460" s="88"/>
      <c r="M460" s="88"/>
      <c r="P460" s="88"/>
      <c r="Q460" s="84"/>
      <c r="R460" s="84"/>
      <c r="S460" s="16"/>
      <c r="V460" s="6"/>
      <c r="W460" s="88"/>
      <c r="X460" s="88"/>
    </row>
    <row r="461" spans="1:24" ht="20.25">
      <c r="B461" s="92"/>
      <c r="C461" s="36"/>
      <c r="D461" s="30"/>
      <c r="E461" s="30"/>
      <c r="F461" s="16"/>
      <c r="G461" s="16"/>
      <c r="H461" s="18"/>
      <c r="I461" s="18"/>
      <c r="J461" s="16"/>
      <c r="K461" s="16"/>
      <c r="L461" s="16"/>
      <c r="M461" s="16"/>
      <c r="N461" s="16"/>
      <c r="P461" s="16"/>
      <c r="Q461" s="16"/>
      <c r="R461" s="16"/>
      <c r="S461" s="16"/>
      <c r="W461" s="16"/>
      <c r="X461" s="16"/>
    </row>
    <row r="462" spans="1:24" ht="15.75">
      <c r="A462" s="16" t="s">
        <v>32</v>
      </c>
      <c r="B462" s="145" t="str">
        <f>"Hold " &amp; Table1[[#This Row],[Dette er for hold '# (fx 1-8 eller 1)]] &amp; " " &amp; Table1[[#This Row],[Beskrivelse]]</f>
        <v>Hold 1-2 Introduktion til oftalmologi</v>
      </c>
      <c r="C462" s="36">
        <f>IF(Table1[[#This Row],[Navn]]&lt;&gt;"",DATE($T$7, 1, -2) - WEEKDAY(DATE($T$7, 1, 3)) +Table1[[#This Row],[Kal uge]]* 7+Table1[[#This Row],[Uge dag]]-1,"")</f>
        <v>44151</v>
      </c>
      <c r="D462" s="28">
        <v>0.40625</v>
      </c>
      <c r="E462" s="28">
        <v>0.4375</v>
      </c>
      <c r="F462" s="60"/>
      <c r="G462" t="s">
        <v>75</v>
      </c>
      <c r="H462" s="143" t="s">
        <v>127</v>
      </c>
      <c r="I462" s="14" t="s">
        <v>33</v>
      </c>
      <c r="J462" t="s">
        <v>228</v>
      </c>
      <c r="M462" s="16"/>
      <c r="P462">
        <v>47</v>
      </c>
      <c r="R462">
        <v>1</v>
      </c>
      <c r="S462" s="16"/>
      <c r="W462" s="16"/>
      <c r="X462" s="16"/>
    </row>
    <row r="463" spans="1:24" ht="15.75">
      <c r="A463" s="16" t="s">
        <v>32</v>
      </c>
      <c r="B463" s="145" t="str">
        <f>"Hold " &amp; Table1[[#This Row],[Dette er for hold '# (fx 1-8 eller 1)]] &amp; " " &amp; Table1[[#This Row],[Beskrivelse]]</f>
        <v>Hold 1-2 Visusmåling, refraktion</v>
      </c>
      <c r="C463" s="36">
        <f>IF(Table1[[#This Row],[Navn]]&lt;&gt;"",DATE($T$7, 1, -2) - WEEKDAY(DATE($T$7, 1, 3)) +Table1[[#This Row],[Kal uge]]* 7+Table1[[#This Row],[Uge dag]]-1,"")</f>
        <v>44152</v>
      </c>
      <c r="D463" s="28">
        <v>0.40625</v>
      </c>
      <c r="E463" s="28">
        <v>0.46875</v>
      </c>
      <c r="G463" t="s">
        <v>241</v>
      </c>
      <c r="H463" s="143" t="s">
        <v>127</v>
      </c>
      <c r="I463" s="14" t="s">
        <v>33</v>
      </c>
      <c r="J463" t="s">
        <v>228</v>
      </c>
      <c r="M463" s="16"/>
      <c r="P463">
        <v>47</v>
      </c>
      <c r="R463">
        <v>2</v>
      </c>
      <c r="S463" s="16"/>
      <c r="W463" s="16"/>
      <c r="X463" s="16"/>
    </row>
    <row r="464" spans="1:24" ht="15.75">
      <c r="A464" s="16" t="s">
        <v>32</v>
      </c>
      <c r="B464" s="145" t="str">
        <f>"Hold " &amp; Table1[[#This Row],[Dette er for hold '# (fx 1-8 eller 1)]] &amp; " " &amp; Table1[[#This Row],[Beskrivelse]]</f>
        <v>Hold 1-2 Inspektion, Spaltelampe, øjenlågsvending</v>
      </c>
      <c r="C464" s="36">
        <f>IF(Table1[[#This Row],[Navn]]&lt;&gt;"",DATE($T$7, 1, -2) - WEEKDAY(DATE($T$7, 1, 3)) +Table1[[#This Row],[Kal uge]]* 7+Table1[[#This Row],[Uge dag]]-1,"")</f>
        <v>44153</v>
      </c>
      <c r="D464" s="28">
        <v>0.40625</v>
      </c>
      <c r="E464" s="28">
        <v>0.46875</v>
      </c>
      <c r="G464" t="s">
        <v>242</v>
      </c>
      <c r="H464" s="143" t="s">
        <v>127</v>
      </c>
      <c r="I464" s="14" t="s">
        <v>33</v>
      </c>
      <c r="J464" t="s">
        <v>228</v>
      </c>
      <c r="M464" s="16"/>
      <c r="P464">
        <v>47</v>
      </c>
      <c r="R464">
        <v>3</v>
      </c>
      <c r="S464" s="16"/>
      <c r="W464" s="16"/>
      <c r="X464" s="16"/>
    </row>
    <row r="465" spans="1:24" ht="15.75">
      <c r="A465" s="16" t="s">
        <v>32</v>
      </c>
      <c r="B465" s="145" t="str">
        <f>"Hold " &amp; Table1[[#This Row],[Dette er for hold '# (fx 1-8 eller 1)]] &amp; " " &amp; Table1[[#This Row],[Beskrivelse]]</f>
        <v>Hold 1-2 konkomiterende skelen, paralytisk skelen</v>
      </c>
      <c r="C465" s="36">
        <f>IF(Table1[[#This Row],[Navn]]&lt;&gt;"",DATE($T$7, 1, -2) - WEEKDAY(DATE($T$7, 1, 3)) +Table1[[#This Row],[Kal uge]]* 7+Table1[[#This Row],[Uge dag]]-1,"")</f>
        <v>44154</v>
      </c>
      <c r="D465" s="28">
        <v>0.40625</v>
      </c>
      <c r="E465" s="28">
        <v>0.46875</v>
      </c>
      <c r="G465" t="s">
        <v>234</v>
      </c>
      <c r="H465" s="143" t="s">
        <v>127</v>
      </c>
      <c r="I465" s="14" t="s">
        <v>33</v>
      </c>
      <c r="J465" t="s">
        <v>228</v>
      </c>
      <c r="M465" s="16"/>
      <c r="P465">
        <v>47</v>
      </c>
      <c r="R465">
        <v>4</v>
      </c>
      <c r="S465" s="16"/>
      <c r="W465" s="16"/>
      <c r="X465" s="16"/>
    </row>
    <row r="466" spans="1:24" ht="15.75">
      <c r="A466" s="16" t="s">
        <v>32</v>
      </c>
      <c r="B466" s="145" t="str">
        <f>"Hold " &amp; Table1[[#This Row],[Dette er for hold '# (fx 1-8 eller 1)]] &amp; " " &amp; Table1[[#This Row],[Beskrivelse]]</f>
        <v>Hold 1-2 synsfelt, oftalmoskopi</v>
      </c>
      <c r="C466" s="36">
        <f>IF(Table1[[#This Row],[Navn]]&lt;&gt;"",DATE($T$7, 1, -2) - WEEKDAY(DATE($T$7, 1, 3)) +Table1[[#This Row],[Kal uge]]* 7+Table1[[#This Row],[Uge dag]]-1,"")</f>
        <v>44155</v>
      </c>
      <c r="D466" s="28">
        <v>0.40625</v>
      </c>
      <c r="E466" s="28">
        <v>0.46875</v>
      </c>
      <c r="G466" t="s">
        <v>243</v>
      </c>
      <c r="H466" s="143" t="s">
        <v>127</v>
      </c>
      <c r="I466" s="14" t="s">
        <v>33</v>
      </c>
      <c r="J466" t="s">
        <v>228</v>
      </c>
      <c r="M466" s="16"/>
      <c r="P466">
        <v>47</v>
      </c>
      <c r="R466">
        <v>5</v>
      </c>
      <c r="S466" s="16"/>
      <c r="W466" s="16"/>
      <c r="X466" s="16"/>
    </row>
    <row r="467" spans="1:24" ht="15.75">
      <c r="B467" s="145"/>
      <c r="C467" s="36"/>
      <c r="D467" s="28"/>
      <c r="E467" s="28"/>
      <c r="G467" s="74"/>
      <c r="H467" s="143"/>
      <c r="M467" s="16"/>
      <c r="S467" s="16"/>
      <c r="W467" s="16"/>
      <c r="X467" s="16"/>
    </row>
    <row r="468" spans="1:24" ht="15.75">
      <c r="A468" s="16" t="s">
        <v>32</v>
      </c>
      <c r="B468" s="145" t="str">
        <f>"Hold " &amp; Table1[[#This Row],[Dette er for hold '# (fx 1-8 eller 1)]] &amp; " " &amp; Table1[[#This Row],[Beskrivelse]]</f>
        <v>Hold 1-2 TBL</v>
      </c>
      <c r="C468" s="36">
        <f>IF(Table1[[#This Row],[Navn]]&lt;&gt;"",DATE($T$7, 1, -2) - WEEKDAY(DATE($T$7, 1, 3)) +Table1[[#This Row],[Kal uge]]* 7+Table1[[#This Row],[Uge dag]]-1,"")</f>
        <v>44159</v>
      </c>
      <c r="D468" s="28">
        <v>0.40625</v>
      </c>
      <c r="E468" s="28">
        <v>0.46875</v>
      </c>
      <c r="G468" s="74" t="s">
        <v>235</v>
      </c>
      <c r="H468" s="143" t="s">
        <v>127</v>
      </c>
      <c r="I468" s="14" t="s">
        <v>33</v>
      </c>
      <c r="J468" t="s">
        <v>228</v>
      </c>
      <c r="M468" s="16"/>
      <c r="P468">
        <v>48</v>
      </c>
      <c r="R468">
        <v>2</v>
      </c>
      <c r="S468" s="16"/>
      <c r="W468" s="16"/>
      <c r="X468" s="16"/>
    </row>
    <row r="469" spans="1:24" ht="15.75">
      <c r="A469" s="16" t="s">
        <v>32</v>
      </c>
      <c r="B469" s="145" t="str">
        <f>"Hold " &amp; Table1[[#This Row],[Dette er for hold '# (fx 1-8 eller 1)]] &amp; " " &amp; Table1[[#This Row],[Beskrivelse]]</f>
        <v>Hold 1-2 TBL</v>
      </c>
      <c r="C469" s="36">
        <f>IF(Table1[[#This Row],[Navn]]&lt;&gt;"",DATE($T$7, 1, -2) - WEEKDAY(DATE($T$7, 1, 3)) +Table1[[#This Row],[Kal uge]]* 7+Table1[[#This Row],[Uge dag]]-1,"")</f>
        <v>44160</v>
      </c>
      <c r="D469" s="28">
        <v>0.40625</v>
      </c>
      <c r="E469" s="28">
        <v>0.46875</v>
      </c>
      <c r="G469" s="74" t="s">
        <v>235</v>
      </c>
      <c r="H469" s="143" t="s">
        <v>127</v>
      </c>
      <c r="I469" s="14" t="s">
        <v>33</v>
      </c>
      <c r="J469" t="s">
        <v>228</v>
      </c>
      <c r="M469" s="16"/>
      <c r="P469">
        <v>48</v>
      </c>
      <c r="R469">
        <v>3</v>
      </c>
      <c r="S469" s="16"/>
      <c r="W469" s="16"/>
      <c r="X469" s="16"/>
    </row>
    <row r="470" spans="1:24" ht="15.75">
      <c r="A470" s="16" t="s">
        <v>32</v>
      </c>
      <c r="B470" s="145" t="str">
        <f>"Hold " &amp; Table1[[#This Row],[Dette er for hold '# (fx 1-8 eller 1)]] &amp; " " &amp; Table1[[#This Row],[Beskrivelse]]</f>
        <v>Hold 1-2 TBL</v>
      </c>
      <c r="C470" s="36">
        <f>IF(Table1[[#This Row],[Navn]]&lt;&gt;"",DATE($T$7, 1, -2) - WEEKDAY(DATE($T$7, 1, 3)) +Table1[[#This Row],[Kal uge]]* 7+Table1[[#This Row],[Uge dag]]-1,"")</f>
        <v>44161</v>
      </c>
      <c r="D470" s="28">
        <v>0.40625</v>
      </c>
      <c r="E470" s="28">
        <v>0.46875</v>
      </c>
      <c r="G470" s="74" t="s">
        <v>235</v>
      </c>
      <c r="H470" s="143" t="s">
        <v>127</v>
      </c>
      <c r="I470" s="14" t="s">
        <v>33</v>
      </c>
      <c r="J470" t="s">
        <v>228</v>
      </c>
      <c r="M470" s="16"/>
      <c r="P470">
        <v>48</v>
      </c>
      <c r="R470">
        <v>4</v>
      </c>
      <c r="S470" s="16"/>
      <c r="W470" s="16"/>
      <c r="X470" s="16"/>
    </row>
    <row r="471" spans="1:24" ht="15.75">
      <c r="A471" s="16" t="s">
        <v>32</v>
      </c>
      <c r="B471" s="145" t="str">
        <f>"Hold " &amp; Table1[[#This Row],[Dette er for hold '# (fx 1-8 eller 1)]] &amp; " " &amp; Table1[[#This Row],[Beskrivelse]]</f>
        <v>Hold 1-2 TBL</v>
      </c>
      <c r="C471" s="36">
        <f>IF(Table1[[#This Row],[Navn]]&lt;&gt;"",DATE($T$7, 1, -2) - WEEKDAY(DATE($T$7, 1, 3)) +Table1[[#This Row],[Kal uge]]* 7+Table1[[#This Row],[Uge dag]]-1,"")</f>
        <v>44162</v>
      </c>
      <c r="D471" s="28">
        <v>0.40625</v>
      </c>
      <c r="E471" s="28">
        <v>0.46875</v>
      </c>
      <c r="G471" s="74" t="s">
        <v>235</v>
      </c>
      <c r="H471" s="143" t="s">
        <v>127</v>
      </c>
      <c r="I471" s="14" t="s">
        <v>33</v>
      </c>
      <c r="J471" t="s">
        <v>228</v>
      </c>
      <c r="M471" s="16"/>
      <c r="P471">
        <v>48</v>
      </c>
      <c r="R471">
        <v>5</v>
      </c>
      <c r="S471" s="16"/>
      <c r="W471" s="16"/>
      <c r="X471" s="16"/>
    </row>
    <row r="472" spans="1:24" ht="15.75">
      <c r="B472" s="145"/>
      <c r="C472" s="36"/>
      <c r="D472" s="28"/>
      <c r="E472" s="28"/>
      <c r="G472" s="74"/>
      <c r="H472" s="143"/>
      <c r="M472" s="16"/>
      <c r="S472" s="16"/>
      <c r="W472" s="16"/>
      <c r="X472" s="16"/>
    </row>
    <row r="473" spans="1:24" ht="15.75">
      <c r="B473" s="145"/>
      <c r="C473" s="36"/>
      <c r="D473" s="28"/>
      <c r="E473" s="28"/>
      <c r="G473" s="74"/>
      <c r="H473" s="143"/>
      <c r="M473" s="16"/>
      <c r="S473" s="16"/>
      <c r="W473" s="16"/>
      <c r="X473" s="16"/>
    </row>
    <row r="474" spans="1:24" ht="15.75">
      <c r="A474" s="16" t="s">
        <v>32</v>
      </c>
      <c r="B474" s="145" t="str">
        <f>"Hold " &amp; Table1[[#This Row],[Dette er for hold '# (fx 1-8 eller 1)]] &amp; " " &amp; Table1[[#This Row],[Beskrivelse]]</f>
        <v>Hold 3-4 Introduktion til oftalmologi</v>
      </c>
      <c r="C474" s="36">
        <f>IF(Table1[[#This Row],[Navn]]&lt;&gt;"",DATE($T$7, 1, -2) - WEEKDAY(DATE($T$7, 1, 3)) +Table1[[#This Row],[Kal uge]]* 7+Table1[[#This Row],[Uge dag]]-1,"")</f>
        <v>44165</v>
      </c>
      <c r="D474" s="28">
        <v>0.40625</v>
      </c>
      <c r="E474" s="28">
        <v>0.4375</v>
      </c>
      <c r="F474" s="60"/>
      <c r="G474" t="s">
        <v>75</v>
      </c>
      <c r="H474" s="143" t="s">
        <v>127</v>
      </c>
      <c r="I474" s="14" t="s">
        <v>77</v>
      </c>
      <c r="J474" t="s">
        <v>229</v>
      </c>
      <c r="K474" s="16"/>
      <c r="L474" s="16"/>
      <c r="M474" s="16"/>
      <c r="N474" s="16"/>
      <c r="P474">
        <v>49</v>
      </c>
      <c r="R474">
        <v>1</v>
      </c>
      <c r="S474" s="16"/>
      <c r="W474" s="16"/>
      <c r="X474" s="16"/>
    </row>
    <row r="475" spans="1:24" ht="15.75">
      <c r="A475" s="16" t="s">
        <v>32</v>
      </c>
      <c r="B475" s="145" t="str">
        <f>"Hold " &amp; Table1[[#This Row],[Dette er for hold '# (fx 1-8 eller 1)]] &amp; " " &amp; Table1[[#This Row],[Beskrivelse]]</f>
        <v>Hold 3-4 Visusmåling, refraktion</v>
      </c>
      <c r="C475" s="36">
        <f>IF(Table1[[#This Row],[Navn]]&lt;&gt;"",DATE($T$7, 1, -2) - WEEKDAY(DATE($T$7, 1, 3)) +Table1[[#This Row],[Kal uge]]* 7+Table1[[#This Row],[Uge dag]]-1,"")</f>
        <v>44166</v>
      </c>
      <c r="D475" s="28">
        <v>0.40625</v>
      </c>
      <c r="E475" s="28">
        <v>0.46875</v>
      </c>
      <c r="G475" t="s">
        <v>241</v>
      </c>
      <c r="H475" s="143" t="s">
        <v>127</v>
      </c>
      <c r="I475" s="14" t="s">
        <v>77</v>
      </c>
      <c r="J475" t="s">
        <v>229</v>
      </c>
      <c r="K475" s="169"/>
      <c r="M475" s="16"/>
      <c r="P475">
        <v>49</v>
      </c>
      <c r="R475">
        <v>2</v>
      </c>
      <c r="S475" s="16"/>
      <c r="W475" s="16"/>
      <c r="X475" s="16"/>
    </row>
    <row r="476" spans="1:24" ht="15.75">
      <c r="A476" s="16" t="s">
        <v>32</v>
      </c>
      <c r="B476" s="145" t="str">
        <f>"Hold " &amp; Table1[[#This Row],[Dette er for hold '# (fx 1-8 eller 1)]] &amp; " " &amp; Table1[[#This Row],[Beskrivelse]]</f>
        <v>Hold 3-4 Inspektion, Spaltelampe, øjenlågsvending</v>
      </c>
      <c r="C476" s="36">
        <f>IF(Table1[[#This Row],[Navn]]&lt;&gt;"",DATE($T$7, 1, -2) - WEEKDAY(DATE($T$7, 1, 3)) +Table1[[#This Row],[Kal uge]]* 7+Table1[[#This Row],[Uge dag]]-1,"")</f>
        <v>44167</v>
      </c>
      <c r="D476" s="28">
        <v>0.40625</v>
      </c>
      <c r="E476" s="28">
        <v>0.46875</v>
      </c>
      <c r="G476" t="s">
        <v>242</v>
      </c>
      <c r="H476" s="143" t="s">
        <v>127</v>
      </c>
      <c r="I476" s="14" t="s">
        <v>77</v>
      </c>
      <c r="J476" t="s">
        <v>229</v>
      </c>
      <c r="M476" s="16"/>
      <c r="P476">
        <v>49</v>
      </c>
      <c r="R476">
        <v>3</v>
      </c>
      <c r="S476" s="16"/>
      <c r="W476" s="16"/>
      <c r="X476" s="16"/>
    </row>
    <row r="477" spans="1:24" ht="15.75">
      <c r="A477" s="16" t="s">
        <v>32</v>
      </c>
      <c r="B477" s="145" t="str">
        <f>"Hold " &amp; Table1[[#This Row],[Dette er for hold '# (fx 1-8 eller 1)]] &amp; " " &amp; Table1[[#This Row],[Beskrivelse]]</f>
        <v>Hold 3-4 konkomiterende skelen, paralytisk skelen</v>
      </c>
      <c r="C477" s="36">
        <f>IF(Table1[[#This Row],[Navn]]&lt;&gt;"",DATE($T$7, 1, -2) - WEEKDAY(DATE($T$7, 1, 3)) +Table1[[#This Row],[Kal uge]]* 7+Table1[[#This Row],[Uge dag]]-1,"")</f>
        <v>44168</v>
      </c>
      <c r="D477" s="28">
        <v>0.40625</v>
      </c>
      <c r="E477" s="28">
        <v>0.46875</v>
      </c>
      <c r="G477" t="s">
        <v>234</v>
      </c>
      <c r="H477" s="143" t="s">
        <v>127</v>
      </c>
      <c r="I477" s="14" t="s">
        <v>77</v>
      </c>
      <c r="J477" t="s">
        <v>229</v>
      </c>
      <c r="M477" s="16"/>
      <c r="P477">
        <v>49</v>
      </c>
      <c r="R477">
        <v>4</v>
      </c>
      <c r="S477" s="16"/>
      <c r="W477" s="16"/>
      <c r="X477" s="16"/>
    </row>
    <row r="478" spans="1:24" ht="15.75">
      <c r="A478" s="16" t="s">
        <v>32</v>
      </c>
      <c r="B478" s="145" t="str">
        <f>"Hold " &amp; Table1[[#This Row],[Dette er for hold '# (fx 1-8 eller 1)]] &amp; " " &amp; Table1[[#This Row],[Beskrivelse]]</f>
        <v>Hold 3-4 synsfelt, oftalmoskopi</v>
      </c>
      <c r="C478" s="36">
        <f>IF(Table1[[#This Row],[Navn]]&lt;&gt;"",DATE($T$7, 1, -2) - WEEKDAY(DATE($T$7, 1, 3)) +Table1[[#This Row],[Kal uge]]* 7+Table1[[#This Row],[Uge dag]]-1,"")</f>
        <v>44169</v>
      </c>
      <c r="D478" s="28">
        <v>0.40625</v>
      </c>
      <c r="E478" s="28">
        <v>0.46875</v>
      </c>
      <c r="G478" t="s">
        <v>243</v>
      </c>
      <c r="H478" s="143" t="s">
        <v>127</v>
      </c>
      <c r="I478" s="14" t="s">
        <v>77</v>
      </c>
      <c r="J478" t="s">
        <v>229</v>
      </c>
      <c r="M478" s="16"/>
      <c r="P478">
        <v>49</v>
      </c>
      <c r="R478">
        <v>5</v>
      </c>
      <c r="W478" s="16"/>
      <c r="X478" s="16"/>
    </row>
    <row r="479" spans="1:24" ht="15.75">
      <c r="B479" s="145"/>
      <c r="C479" s="36"/>
      <c r="D479" s="28"/>
      <c r="E479" s="28"/>
      <c r="G479" s="74"/>
      <c r="H479" s="143"/>
      <c r="M479" s="16"/>
      <c r="W479" s="16"/>
      <c r="X479" s="16"/>
    </row>
    <row r="480" spans="1:24" ht="15.75">
      <c r="A480" s="16" t="s">
        <v>32</v>
      </c>
      <c r="B480" s="145" t="str">
        <f>"Hold " &amp; Table1[[#This Row],[Dette er for hold '# (fx 1-8 eller 1)]] &amp; " " &amp; Table1[[#This Row],[Beskrivelse]]</f>
        <v>Hold 3-4 TBL</v>
      </c>
      <c r="C480" s="36">
        <f>IF(Table1[[#This Row],[Navn]]&lt;&gt;"",DATE($T$7, 1, -2) - WEEKDAY(DATE($T$7, 1, 3)) +Table1[[#This Row],[Kal uge]]* 7+Table1[[#This Row],[Uge dag]]-1,"")</f>
        <v>44173</v>
      </c>
      <c r="D480" s="28">
        <v>0.40625</v>
      </c>
      <c r="E480" s="28">
        <v>0.46875</v>
      </c>
      <c r="G480" s="74" t="s">
        <v>235</v>
      </c>
      <c r="H480" s="143" t="s">
        <v>127</v>
      </c>
      <c r="I480" s="14" t="s">
        <v>77</v>
      </c>
      <c r="J480" t="s">
        <v>229</v>
      </c>
      <c r="M480" s="16"/>
      <c r="P480" s="16">
        <v>50</v>
      </c>
      <c r="R480">
        <v>2</v>
      </c>
      <c r="W480" s="16"/>
      <c r="X480" s="16"/>
    </row>
    <row r="481" spans="1:26" ht="15.75">
      <c r="A481" s="16" t="s">
        <v>32</v>
      </c>
      <c r="B481" s="145" t="str">
        <f>"Hold " &amp; Table1[[#This Row],[Dette er for hold '# (fx 1-8 eller 1)]] &amp; " " &amp; Table1[[#This Row],[Beskrivelse]]</f>
        <v>Hold 3-4 TBL</v>
      </c>
      <c r="C481" s="36">
        <f>IF(Table1[[#This Row],[Navn]]&lt;&gt;"",DATE($T$7, 1, -2) - WEEKDAY(DATE($T$7, 1, 3)) +Table1[[#This Row],[Kal uge]]* 7+Table1[[#This Row],[Uge dag]]-1,"")</f>
        <v>44174</v>
      </c>
      <c r="D481" s="28">
        <v>0.40625</v>
      </c>
      <c r="E481" s="28">
        <v>0.46875</v>
      </c>
      <c r="G481" s="74" t="s">
        <v>235</v>
      </c>
      <c r="H481" s="143" t="s">
        <v>127</v>
      </c>
      <c r="I481" s="14" t="s">
        <v>77</v>
      </c>
      <c r="J481" t="s">
        <v>229</v>
      </c>
      <c r="M481" s="16"/>
      <c r="P481" s="39">
        <v>50</v>
      </c>
      <c r="R481">
        <v>3</v>
      </c>
      <c r="W481" s="16"/>
      <c r="X481" s="16"/>
    </row>
    <row r="482" spans="1:26" ht="15.75">
      <c r="A482" s="16" t="s">
        <v>32</v>
      </c>
      <c r="B482" s="145" t="str">
        <f>"Hold " &amp; Table1[[#This Row],[Dette er for hold '# (fx 1-8 eller 1)]] &amp; " " &amp; Table1[[#This Row],[Beskrivelse]]</f>
        <v>Hold 3-4 TBL</v>
      </c>
      <c r="C482" s="36">
        <f>IF(Table1[[#This Row],[Navn]]&lt;&gt;"",DATE($T$7, 1, -2) - WEEKDAY(DATE($T$7, 1, 3)) +Table1[[#This Row],[Kal uge]]* 7+Table1[[#This Row],[Uge dag]]-1,"")</f>
        <v>44175</v>
      </c>
      <c r="D482" s="28">
        <v>0.40625</v>
      </c>
      <c r="E482" s="28">
        <v>0.46875</v>
      </c>
      <c r="G482" s="74" t="s">
        <v>235</v>
      </c>
      <c r="H482" s="143" t="s">
        <v>127</v>
      </c>
      <c r="I482" s="14" t="s">
        <v>77</v>
      </c>
      <c r="J482" t="s">
        <v>229</v>
      </c>
      <c r="M482" s="16"/>
      <c r="P482" s="39">
        <v>50</v>
      </c>
      <c r="R482">
        <v>4</v>
      </c>
      <c r="W482" s="16"/>
      <c r="X482" s="16"/>
    </row>
    <row r="483" spans="1:26" ht="15.75">
      <c r="A483" s="16" t="s">
        <v>32</v>
      </c>
      <c r="B483" s="145" t="str">
        <f>"Hold " &amp; Table1[[#This Row],[Dette er for hold '# (fx 1-8 eller 1)]] &amp; " " &amp; Table1[[#This Row],[Beskrivelse]]</f>
        <v>Hold 3-4 TBL</v>
      </c>
      <c r="C483" s="36">
        <f>IF(Table1[[#This Row],[Navn]]&lt;&gt;"",DATE($T$7, 1, -2) - WEEKDAY(DATE($T$7, 1, 3)) +Table1[[#This Row],[Kal uge]]* 7+Table1[[#This Row],[Uge dag]]-1,"")</f>
        <v>44176</v>
      </c>
      <c r="D483" s="28">
        <v>0.40625</v>
      </c>
      <c r="E483" s="28">
        <v>0.46875</v>
      </c>
      <c r="G483" s="74" t="s">
        <v>235</v>
      </c>
      <c r="H483" s="143" t="s">
        <v>127</v>
      </c>
      <c r="I483" s="14" t="s">
        <v>77</v>
      </c>
      <c r="J483" t="s">
        <v>229</v>
      </c>
      <c r="M483" s="16"/>
      <c r="P483" s="39">
        <v>50</v>
      </c>
      <c r="R483">
        <v>5</v>
      </c>
      <c r="W483" s="16"/>
      <c r="X483" s="16"/>
    </row>
    <row r="484" spans="1:26" ht="15">
      <c r="C484" s="36"/>
      <c r="D484" s="30"/>
      <c r="E484" s="30"/>
      <c r="G484" s="74"/>
      <c r="H484" s="18"/>
      <c r="J484" s="67"/>
      <c r="M484" s="16"/>
      <c r="R484" s="169"/>
      <c r="W484" s="16"/>
      <c r="X484" s="16"/>
    </row>
    <row r="485" spans="1:26" ht="15">
      <c r="C485" s="36"/>
      <c r="D485" s="30"/>
      <c r="E485" s="30"/>
      <c r="G485" s="74"/>
      <c r="H485" s="49"/>
      <c r="J485" s="67"/>
      <c r="M485" s="16"/>
      <c r="W485" s="16"/>
      <c r="X485" s="16"/>
    </row>
    <row r="486" spans="1:26" ht="15">
      <c r="A486" s="93"/>
      <c r="B486" s="94"/>
      <c r="C486" s="98"/>
      <c r="D486" s="99"/>
      <c r="E486" s="99"/>
      <c r="F486" s="93"/>
      <c r="G486" s="100"/>
      <c r="H486" s="97"/>
      <c r="I486" s="97"/>
      <c r="J486" s="101"/>
      <c r="K486" s="93"/>
      <c r="L486" s="93"/>
      <c r="M486" s="93"/>
      <c r="N486" s="93"/>
      <c r="P486" s="93"/>
      <c r="Q486" s="93"/>
      <c r="R486" s="93"/>
      <c r="V486" s="149"/>
      <c r="W486" s="93"/>
      <c r="X486" s="93"/>
    </row>
    <row r="487" spans="1:26" ht="15">
      <c r="A487" s="93"/>
      <c r="B487" s="94"/>
      <c r="C487" s="98"/>
      <c r="D487" s="99"/>
      <c r="E487" s="99"/>
      <c r="F487" s="93"/>
      <c r="G487" s="102"/>
      <c r="H487" s="97"/>
      <c r="I487" s="97"/>
      <c r="J487" s="101"/>
      <c r="K487" s="93"/>
      <c r="L487" s="93"/>
      <c r="M487" s="93"/>
      <c r="N487" s="93"/>
      <c r="P487" s="93"/>
      <c r="Q487" s="93"/>
      <c r="R487" s="93"/>
      <c r="V487" s="149"/>
      <c r="W487" s="93"/>
      <c r="X487" s="93"/>
    </row>
    <row r="488" spans="1:26" ht="15">
      <c r="A488" s="93"/>
      <c r="B488" s="94"/>
      <c r="C488" s="98"/>
      <c r="D488" s="99"/>
      <c r="E488" s="99"/>
      <c r="F488" s="93"/>
      <c r="G488" s="93"/>
      <c r="H488" s="97"/>
      <c r="I488" s="97"/>
      <c r="J488" s="93"/>
      <c r="K488" s="93"/>
      <c r="L488" s="93"/>
      <c r="M488" s="93"/>
      <c r="N488" s="93"/>
      <c r="P488" s="93"/>
      <c r="Q488" s="93"/>
      <c r="R488" s="93"/>
      <c r="V488" s="149"/>
      <c r="W488" s="93"/>
      <c r="X488" s="93"/>
    </row>
    <row r="489" spans="1:26" ht="15">
      <c r="C489" s="36"/>
      <c r="D489" s="30"/>
      <c r="E489" s="30"/>
      <c r="M489" s="16"/>
      <c r="W489" s="16"/>
      <c r="X489" s="16"/>
    </row>
    <row r="490" spans="1:26" ht="20.25">
      <c r="B490" s="70" t="s">
        <v>36</v>
      </c>
      <c r="C490" s="36"/>
      <c r="D490" s="30"/>
      <c r="E490" s="30"/>
      <c r="M490" s="16"/>
      <c r="W490" s="16"/>
      <c r="X490" s="16"/>
    </row>
    <row r="491" spans="1:26" s="16" customFormat="1" ht="20.25">
      <c r="B491" s="92"/>
      <c r="C491" s="36"/>
      <c r="D491" s="30"/>
      <c r="E491" s="30"/>
      <c r="H491" s="18"/>
      <c r="I491" s="18"/>
      <c r="K491"/>
      <c r="L491"/>
      <c r="O491"/>
    </row>
    <row r="492" spans="1:26" s="16" customFormat="1" ht="15">
      <c r="A492" s="16" t="s">
        <v>87</v>
      </c>
      <c r="B492" s="2" t="str">
        <f>"Hold " &amp; Table1[[#This Row],[Dette er for hold '# (fx 1-8 eller 1)]] &amp; " " &amp; Table1[[#This Row],[Beskrivelse]]</f>
        <v>Hold 5-8 Introduktion</v>
      </c>
      <c r="C492" s="36">
        <f>IF(Table1[[#This Row],[Navn]]&lt;&gt;"",DATE($T$7, 1, -2) - WEEKDAY(DATE($T$7, 1, 3)) +Table1[[#This Row],[Kal uge]]* 7+Table1[[#This Row],[Uge dag]]-1,"")</f>
        <v>44067</v>
      </c>
      <c r="D492" s="30">
        <v>0.34375</v>
      </c>
      <c r="E492" s="30">
        <v>0.45833333333333331</v>
      </c>
      <c r="F492"/>
      <c r="G492" t="s">
        <v>34</v>
      </c>
      <c r="H492" s="146" t="s">
        <v>130</v>
      </c>
      <c r="I492" s="18" t="s">
        <v>84</v>
      </c>
      <c r="K492"/>
      <c r="L492"/>
      <c r="M492" s="147"/>
      <c r="O492"/>
      <c r="P492" s="16">
        <v>35</v>
      </c>
      <c r="R492" s="16">
        <v>1</v>
      </c>
      <c r="V492" s="157">
        <v>50</v>
      </c>
      <c r="W492" s="157">
        <v>119</v>
      </c>
      <c r="X492" s="157">
        <v>64</v>
      </c>
      <c r="Z492" s="147"/>
    </row>
    <row r="493" spans="1:26" ht="15">
      <c r="A493" s="16" t="s">
        <v>87</v>
      </c>
      <c r="B493" s="2" t="str">
        <f>"Hold " &amp; Table1[[#This Row],[Dette er for hold '# (fx 1-8 eller 1)]] &amp; " " &amp; Table1[[#This Row],[Beskrivelse]]</f>
        <v>Hold 1-4 Introduktion</v>
      </c>
      <c r="C493" s="36">
        <f>IF(Table1[[#This Row],[Navn]]&lt;&gt;"",DATE($T$7, 1, -2) - WEEKDAY(DATE($T$7, 1, 3)) +Table1[[#This Row],[Kal uge]]* 7+Table1[[#This Row],[Uge dag]]-1,"")</f>
        <v>44102</v>
      </c>
      <c r="D493" s="28">
        <v>0.34375</v>
      </c>
      <c r="E493" s="28">
        <v>0.45833333333333331</v>
      </c>
      <c r="F493" s="60"/>
      <c r="G493" t="s">
        <v>34</v>
      </c>
      <c r="H493" s="146" t="s">
        <v>130</v>
      </c>
      <c r="I493" s="14" t="s">
        <v>35</v>
      </c>
      <c r="M493" s="147"/>
      <c r="P493">
        <v>40</v>
      </c>
      <c r="R493">
        <v>1</v>
      </c>
      <c r="V493" s="157">
        <v>50</v>
      </c>
      <c r="W493" s="157">
        <v>119</v>
      </c>
      <c r="X493" s="157">
        <v>64</v>
      </c>
      <c r="Z493" s="147"/>
    </row>
    <row r="494" spans="1:26" ht="15">
      <c r="A494" s="16" t="s">
        <v>87</v>
      </c>
      <c r="B494" s="2" t="str">
        <f>"Hold " &amp; Table1[[#This Row],[Dette er for hold '# (fx 1-8 eller 1)]] &amp; " " &amp; Table1[[#This Row],[Beskrivelse]]</f>
        <v>Hold 13-16 Introduktion</v>
      </c>
      <c r="C494" s="36">
        <f>IF(Table1[[#This Row],[Navn]]&lt;&gt;"",DATE($T$7, 1, -2) - WEEKDAY(DATE($T$7, 1, 3)) +Table1[[#This Row],[Kal uge]]* 7+Table1[[#This Row],[Uge dag]]-1,"")</f>
        <v>44123</v>
      </c>
      <c r="D494" s="28">
        <v>0.34375</v>
      </c>
      <c r="E494" s="28">
        <v>0.45833333333333331</v>
      </c>
      <c r="F494" s="60"/>
      <c r="G494" t="s">
        <v>34</v>
      </c>
      <c r="H494" s="146" t="s">
        <v>130</v>
      </c>
      <c r="I494" s="14" t="s">
        <v>85</v>
      </c>
      <c r="M494" s="147"/>
      <c r="P494">
        <v>43</v>
      </c>
      <c r="R494">
        <v>1</v>
      </c>
      <c r="V494" s="157">
        <v>50</v>
      </c>
      <c r="W494" s="157">
        <v>119</v>
      </c>
      <c r="X494" s="157">
        <v>64</v>
      </c>
      <c r="Z494" s="147"/>
    </row>
    <row r="495" spans="1:26" ht="15">
      <c r="A495" s="16" t="s">
        <v>87</v>
      </c>
      <c r="B495" s="2" t="str">
        <f>"Hold " &amp; Table1[[#This Row],[Dette er for hold '# (fx 1-8 eller 1)]] &amp; " " &amp; Table1[[#This Row],[Beskrivelse]]</f>
        <v>Hold 9-12 Introduktion</v>
      </c>
      <c r="C495" s="36">
        <f>IF(Table1[[#This Row],[Navn]]&lt;&gt;"",DATE($T$7, 1, -2) - WEEKDAY(DATE($T$7, 1, 3)) +Table1[[#This Row],[Kal uge]]* 7+Table1[[#This Row],[Uge dag]]-1,"")</f>
        <v>44158</v>
      </c>
      <c r="D495" s="28">
        <v>0.34375</v>
      </c>
      <c r="E495" s="28">
        <v>0.45833333333333331</v>
      </c>
      <c r="F495" s="60"/>
      <c r="G495" t="s">
        <v>34</v>
      </c>
      <c r="H495" s="146" t="s">
        <v>130</v>
      </c>
      <c r="I495" s="14" t="s">
        <v>86</v>
      </c>
      <c r="M495" s="147"/>
      <c r="P495">
        <v>48</v>
      </c>
      <c r="R495">
        <v>1</v>
      </c>
      <c r="V495" s="157">
        <v>50</v>
      </c>
      <c r="W495" s="157">
        <v>119</v>
      </c>
      <c r="X495" s="157">
        <v>64</v>
      </c>
      <c r="Z495" s="147"/>
    </row>
    <row r="496" spans="1:26">
      <c r="C496" s="60"/>
      <c r="D496" s="27"/>
      <c r="E496" s="27"/>
      <c r="F496" s="60"/>
      <c r="H496" s="18"/>
      <c r="M496" s="16"/>
      <c r="W496" s="16"/>
      <c r="X496" s="16"/>
    </row>
    <row r="497" spans="1:26">
      <c r="A497" s="93"/>
      <c r="B497" s="94"/>
      <c r="C497" s="95"/>
      <c r="D497" s="96"/>
      <c r="E497" s="96"/>
      <c r="F497" s="95"/>
      <c r="G497" s="93"/>
      <c r="H497" s="97"/>
      <c r="I497" s="97"/>
      <c r="J497" s="93"/>
      <c r="K497" s="93"/>
      <c r="L497" s="93"/>
      <c r="M497" s="93"/>
      <c r="N497" s="93"/>
      <c r="P497" s="93"/>
      <c r="Q497" s="93"/>
      <c r="R497" s="93"/>
      <c r="V497" s="149"/>
      <c r="W497" s="93"/>
      <c r="X497" s="93"/>
    </row>
    <row r="498" spans="1:26">
      <c r="A498" s="93"/>
      <c r="B498" s="94"/>
      <c r="C498" s="95"/>
      <c r="D498" s="96"/>
      <c r="E498" s="96"/>
      <c r="F498" s="95"/>
      <c r="G498" s="93"/>
      <c r="H498" s="97"/>
      <c r="I498" s="97"/>
      <c r="J498" s="93"/>
      <c r="K498" s="93"/>
      <c r="L498" s="93"/>
      <c r="M498" s="93"/>
      <c r="N498" s="93"/>
      <c r="P498" s="93"/>
      <c r="Q498" s="93"/>
      <c r="R498" s="93"/>
      <c r="V498" s="149"/>
      <c r="W498" s="93"/>
      <c r="X498" s="93"/>
    </row>
    <row r="499" spans="1:26">
      <c r="A499" s="93"/>
      <c r="B499" s="94"/>
      <c r="C499" s="95"/>
      <c r="D499" s="96"/>
      <c r="E499" s="96"/>
      <c r="F499" s="95"/>
      <c r="G499" s="93"/>
      <c r="H499" s="97"/>
      <c r="I499" s="97"/>
      <c r="J499" s="93"/>
      <c r="K499" s="93"/>
      <c r="L499" s="93"/>
      <c r="M499" s="93"/>
      <c r="N499" s="93"/>
      <c r="P499" s="93"/>
      <c r="Q499" s="93"/>
      <c r="R499" s="93"/>
      <c r="V499" s="149"/>
      <c r="W499" s="93"/>
      <c r="X499" s="93"/>
    </row>
    <row r="500" spans="1:26" ht="15">
      <c r="C500" s="36"/>
      <c r="D500" s="30"/>
      <c r="E500" s="30"/>
      <c r="M500" s="16"/>
      <c r="W500" s="16"/>
      <c r="X500" s="16"/>
    </row>
    <row r="501" spans="1:26" ht="15">
      <c r="C501" s="36"/>
      <c r="D501" s="30"/>
      <c r="E501" s="30"/>
      <c r="M501" s="16"/>
      <c r="W501" s="16"/>
      <c r="X501" s="16"/>
    </row>
    <row r="502" spans="1:26" ht="20.25">
      <c r="B502" s="70" t="s">
        <v>21</v>
      </c>
      <c r="C502" s="36"/>
      <c r="D502" s="30"/>
      <c r="E502" s="30"/>
      <c r="L502" s="147"/>
      <c r="M502" s="16"/>
      <c r="W502" s="16"/>
      <c r="X502" s="16"/>
    </row>
    <row r="503" spans="1:26" ht="15">
      <c r="A503" s="16" t="s">
        <v>64</v>
      </c>
      <c r="B503" s="2" t="str">
        <f>"Hold " &amp; Table1[[#This Row],[Dette er for hold '# (fx 1-8 eller 1)]] &amp; " " &amp; Table1[[#This Row],[Beskrivelse]]</f>
        <v>Hold 5-6 Obligatorisk Færdighedstræning</v>
      </c>
      <c r="C503" s="36">
        <f>IF(Table1[[#This Row],[Navn]]&lt;&gt;"",DATE($T$7, 1, -2) - WEEKDAY(DATE($T$7, 1, 3)) +Table1[[#This Row],[Kal uge]]* 7+Table1[[#This Row],[Uge dag]]-1,"")</f>
        <v>44067</v>
      </c>
      <c r="D503" s="30">
        <v>0.47916666666666669</v>
      </c>
      <c r="E503" s="30">
        <v>0.55208333333333337</v>
      </c>
      <c r="G503" t="s">
        <v>37</v>
      </c>
      <c r="H503" s="143" t="s">
        <v>128</v>
      </c>
      <c r="I503" s="14" t="s">
        <v>82</v>
      </c>
      <c r="M503" s="147"/>
      <c r="P503">
        <v>35</v>
      </c>
      <c r="R503">
        <v>1</v>
      </c>
      <c r="V503" s="39"/>
      <c r="W503" s="157" t="s">
        <v>197</v>
      </c>
      <c r="X503" s="157"/>
      <c r="Z503" s="147"/>
    </row>
    <row r="504" spans="1:26" ht="15">
      <c r="A504" s="16" t="s">
        <v>64</v>
      </c>
      <c r="B504" s="2" t="str">
        <f>"Hold " &amp; Table1[[#This Row],[Dette er for hold '# (fx 1-8 eller 1)]] &amp; " " &amp; Table1[[#This Row],[Beskrivelse]]</f>
        <v>Hold 5-6 Obligatorisk Færdighedstræning</v>
      </c>
      <c r="C504" s="36">
        <f>IF(Table1[[#This Row],[Navn]]&lt;&gt;"",DATE($T$7, 1, -2) - WEEKDAY(DATE($T$7, 1, 3)) +Table1[[#This Row],[Kal uge]]* 7+Table1[[#This Row],[Uge dag]]-1,"")</f>
        <v>44076</v>
      </c>
      <c r="D504" s="30">
        <v>0.55208333333333337</v>
      </c>
      <c r="E504" s="30">
        <v>0.625</v>
      </c>
      <c r="G504" t="s">
        <v>37</v>
      </c>
      <c r="H504" s="143" t="s">
        <v>129</v>
      </c>
      <c r="I504" s="14" t="s">
        <v>82</v>
      </c>
      <c r="M504" s="147"/>
      <c r="P504">
        <v>36</v>
      </c>
      <c r="R504">
        <v>3</v>
      </c>
      <c r="W504" s="157"/>
      <c r="X504" s="157"/>
      <c r="Z504" s="147"/>
    </row>
    <row r="505" spans="1:26" ht="15">
      <c r="A505" s="16" t="s">
        <v>64</v>
      </c>
      <c r="B505" s="2" t="str">
        <f>"Hold " &amp; Table1[[#This Row],[Dette er for hold '# (fx 1-8 eller 1)]] &amp; " " &amp; Table1[[#This Row],[Beskrivelse]]</f>
        <v>Hold 7-8 Obligatorisk Færdighedstræning</v>
      </c>
      <c r="C505" s="36">
        <f>IF(Table1[[#This Row],[Navn]]&lt;&gt;"",DATE($T$7, 1, -2) - WEEKDAY(DATE($T$7, 1, 3)) +Table1[[#This Row],[Kal uge]]* 7+Table1[[#This Row],[Uge dag]]-1,"")</f>
        <v>44067</v>
      </c>
      <c r="D505" s="30">
        <v>0.5625</v>
      </c>
      <c r="E505" s="30">
        <v>0.63541666666666663</v>
      </c>
      <c r="G505" t="s">
        <v>37</v>
      </c>
      <c r="H505" s="143" t="s">
        <v>128</v>
      </c>
      <c r="I505" s="14" t="s">
        <v>83</v>
      </c>
      <c r="M505" s="147"/>
      <c r="P505">
        <v>35</v>
      </c>
      <c r="R505">
        <v>1</v>
      </c>
      <c r="W505" s="157"/>
      <c r="X505" s="157"/>
      <c r="Z505" s="147"/>
    </row>
    <row r="506" spans="1:26" ht="15">
      <c r="A506" s="16" t="s">
        <v>64</v>
      </c>
      <c r="B506" s="2" t="str">
        <f>"Hold " &amp; Table1[[#This Row],[Dette er for hold '# (fx 1-8 eller 1)]] &amp; " " &amp; Table1[[#This Row],[Beskrivelse]]</f>
        <v>Hold 7-8 Obligatorisk Færdighedstræning</v>
      </c>
      <c r="C506" s="36">
        <f>IF(Table1[[#This Row],[Navn]]&lt;&gt;"",DATE($T$7, 1, -2) - WEEKDAY(DATE($T$7, 1, 3)) +Table1[[#This Row],[Kal uge]]* 7+Table1[[#This Row],[Uge dag]]-1,"")</f>
        <v>44085</v>
      </c>
      <c r="D506" s="30">
        <v>0.5</v>
      </c>
      <c r="E506" s="30">
        <v>0.57291666666666663</v>
      </c>
      <c r="G506" t="s">
        <v>37</v>
      </c>
      <c r="H506" s="143" t="s">
        <v>128</v>
      </c>
      <c r="I506" s="14" t="s">
        <v>83</v>
      </c>
      <c r="M506" s="147"/>
      <c r="P506">
        <v>37</v>
      </c>
      <c r="R506">
        <v>5</v>
      </c>
      <c r="W506" s="157"/>
      <c r="X506" s="157"/>
      <c r="Z506" s="147"/>
    </row>
    <row r="507" spans="1:26" ht="15">
      <c r="C507" s="36"/>
      <c r="D507" s="30"/>
      <c r="E507" s="30"/>
      <c r="H507" s="18"/>
      <c r="M507" s="16"/>
      <c r="W507" s="157"/>
      <c r="X507" s="157"/>
      <c r="Z507" s="147"/>
    </row>
    <row r="508" spans="1:26" ht="15">
      <c r="A508" s="80"/>
      <c r="B508" s="81"/>
      <c r="C508" s="82"/>
      <c r="D508" s="82"/>
      <c r="E508" s="83"/>
      <c r="F508" s="84"/>
      <c r="G508" s="87"/>
      <c r="H508" s="18"/>
      <c r="I508" s="88"/>
      <c r="J508" s="88"/>
      <c r="K508" s="88"/>
      <c r="L508" s="88"/>
      <c r="M508" s="88"/>
      <c r="P508" s="88"/>
      <c r="Q508" s="84"/>
      <c r="R508" s="84"/>
      <c r="V508" s="6"/>
      <c r="W508" s="162"/>
      <c r="X508" s="162"/>
      <c r="Z508" s="147"/>
    </row>
    <row r="509" spans="1:26" ht="15">
      <c r="C509" s="36"/>
      <c r="D509" s="30"/>
      <c r="E509" s="30"/>
      <c r="H509" s="18"/>
      <c r="M509" s="16"/>
      <c r="W509" s="157"/>
      <c r="X509" s="157"/>
      <c r="Z509" s="147"/>
    </row>
    <row r="510" spans="1:26" ht="15">
      <c r="A510" s="16" t="s">
        <v>64</v>
      </c>
      <c r="B510" s="2" t="str">
        <f>"Hold " &amp; Table1[[#This Row],[Dette er for hold '# (fx 1-8 eller 1)]] &amp; " " &amp; Table1[[#This Row],[Beskrivelse]]</f>
        <v>Hold 1-2 Obligatorisk Færdighedstræning</v>
      </c>
      <c r="C510" s="36">
        <f>IF(Table1[[#This Row],[Navn]]&lt;&gt;"",DATE($T$7, 1, -2) - WEEKDAY(DATE($T$7, 1, 3)) +Table1[[#This Row],[Kal uge]]* 7+Table1[[#This Row],[Uge dag]]-1,"")</f>
        <v>44102</v>
      </c>
      <c r="D510" s="30">
        <v>0.47916666666666669</v>
      </c>
      <c r="E510" s="30">
        <v>0.55208333333333337</v>
      </c>
      <c r="G510" t="s">
        <v>37</v>
      </c>
      <c r="H510" s="143" t="s">
        <v>128</v>
      </c>
      <c r="I510" s="14" t="s">
        <v>33</v>
      </c>
      <c r="M510" s="147"/>
      <c r="P510">
        <v>40</v>
      </c>
      <c r="R510">
        <v>1</v>
      </c>
      <c r="W510" s="157"/>
      <c r="X510" s="157"/>
      <c r="Z510" s="147"/>
    </row>
    <row r="511" spans="1:26" ht="15">
      <c r="A511" s="16" t="s">
        <v>64</v>
      </c>
      <c r="B511" s="2" t="str">
        <f>"Hold " &amp; Table1[[#This Row],[Dette er for hold '# (fx 1-8 eller 1)]] &amp; " " &amp; Table1[[#This Row],[Beskrivelse]]</f>
        <v>Hold 1-2 Obligatorisk Færdighedstræning</v>
      </c>
      <c r="C511" s="36">
        <f>IF(Table1[[#This Row],[Navn]]&lt;&gt;"",DATE($T$7, 1, -2) - WEEKDAY(DATE($T$7, 1, 3)) +Table1[[#This Row],[Kal uge]]* 7+Table1[[#This Row],[Uge dag]]-1,"")</f>
        <v>44111</v>
      </c>
      <c r="D511" s="30">
        <v>0.55208333333333337</v>
      </c>
      <c r="E511" s="30">
        <v>0.625</v>
      </c>
      <c r="G511" t="s">
        <v>37</v>
      </c>
      <c r="H511" s="143" t="s">
        <v>128</v>
      </c>
      <c r="I511" s="14" t="s">
        <v>33</v>
      </c>
      <c r="M511" s="147"/>
      <c r="P511">
        <v>41</v>
      </c>
      <c r="R511">
        <v>3</v>
      </c>
      <c r="W511" s="157"/>
      <c r="X511" s="157"/>
      <c r="Z511" s="147"/>
    </row>
    <row r="512" spans="1:26" ht="15">
      <c r="A512" s="16" t="s">
        <v>64</v>
      </c>
      <c r="B512" s="2" t="str">
        <f>"Hold " &amp; Table1[[#This Row],[Dette er for hold '# (fx 1-8 eller 1)]] &amp; " " &amp; Table1[[#This Row],[Beskrivelse]]</f>
        <v>Hold 3-4 Obligatorisk Færdighedstræning</v>
      </c>
      <c r="C512" s="36">
        <f>IF(Table1[[#This Row],[Navn]]&lt;&gt;"",DATE($T$7, 1, -2) - WEEKDAY(DATE($T$7, 1, 3)) +Table1[[#This Row],[Kal uge]]* 7+Table1[[#This Row],[Uge dag]]-1,"")</f>
        <v>44102</v>
      </c>
      <c r="D512" s="30">
        <v>0.5625</v>
      </c>
      <c r="E512" s="30">
        <v>0.63541666666666663</v>
      </c>
      <c r="G512" t="s">
        <v>37</v>
      </c>
      <c r="H512" s="143" t="s">
        <v>128</v>
      </c>
      <c r="I512" s="14" t="s">
        <v>77</v>
      </c>
      <c r="M512" s="147"/>
      <c r="P512">
        <v>40</v>
      </c>
      <c r="R512">
        <v>1</v>
      </c>
      <c r="W512" s="157"/>
      <c r="X512" s="157"/>
      <c r="Z512" s="147"/>
    </row>
    <row r="513" spans="1:26" ht="15">
      <c r="A513" s="16" t="s">
        <v>64</v>
      </c>
      <c r="B513" s="2" t="str">
        <f>"Hold " &amp; Table1[[#This Row],[Dette er for hold '# (fx 1-8 eller 1)]] &amp; " " &amp; Table1[[#This Row],[Beskrivelse]]</f>
        <v>Hold 3-4 Obligatorisk Færdighedstræning</v>
      </c>
      <c r="C513" s="36">
        <f>IF(Table1[[#This Row],[Navn]]&lt;&gt;"",DATE($T$7, 1, -2) - WEEKDAY(DATE($T$7, 1, 3)) +Table1[[#This Row],[Kal uge]]* 7+Table1[[#This Row],[Uge dag]]-1,"")</f>
        <v>44120</v>
      </c>
      <c r="D513" s="30">
        <v>0.5</v>
      </c>
      <c r="E513" s="30">
        <v>0.57291666666666663</v>
      </c>
      <c r="G513" t="s">
        <v>37</v>
      </c>
      <c r="H513" s="143" t="s">
        <v>128</v>
      </c>
      <c r="I513" s="14" t="s">
        <v>77</v>
      </c>
      <c r="M513" s="147"/>
      <c r="P513">
        <v>42</v>
      </c>
      <c r="R513">
        <v>5</v>
      </c>
      <c r="W513" s="157"/>
      <c r="X513" s="157"/>
      <c r="Z513" s="147"/>
    </row>
    <row r="514" spans="1:26" ht="15">
      <c r="C514" s="36"/>
      <c r="D514" s="30"/>
      <c r="E514" s="30"/>
      <c r="H514" s="18"/>
      <c r="M514" s="16"/>
      <c r="W514" s="157"/>
      <c r="X514" s="157"/>
      <c r="Z514" s="147"/>
    </row>
    <row r="515" spans="1:26" ht="15">
      <c r="A515" s="80"/>
      <c r="B515" s="81"/>
      <c r="C515" s="82"/>
      <c r="D515" s="82"/>
      <c r="E515" s="83"/>
      <c r="F515" s="84"/>
      <c r="G515" s="87"/>
      <c r="H515" s="18"/>
      <c r="I515" s="88"/>
      <c r="J515" s="88"/>
      <c r="K515" s="88"/>
      <c r="L515" s="88"/>
      <c r="M515" s="88"/>
      <c r="P515" s="88"/>
      <c r="Q515" s="84"/>
      <c r="R515" s="84"/>
      <c r="V515" s="6"/>
      <c r="W515" s="162"/>
      <c r="X515" s="162"/>
      <c r="Z515" s="147"/>
    </row>
    <row r="516" spans="1:26" ht="15">
      <c r="C516" s="36"/>
      <c r="D516" s="30"/>
      <c r="E516" s="30"/>
      <c r="H516" s="18"/>
      <c r="M516" s="16"/>
      <c r="W516" s="157"/>
      <c r="X516" s="157"/>
      <c r="Z516" s="147"/>
    </row>
    <row r="517" spans="1:26" ht="15">
      <c r="A517" s="16" t="s">
        <v>64</v>
      </c>
      <c r="B517" s="2" t="str">
        <f>"Hold " &amp; Table1[[#This Row],[Dette er for hold '# (fx 1-8 eller 1)]] &amp; " " &amp; Table1[[#This Row],[Beskrivelse]]</f>
        <v>Hold 13-14 Obligatorisk Færdighedstræning</v>
      </c>
      <c r="C517" s="36">
        <f>IF(Table1[[#This Row],[Navn]]&lt;&gt;"",DATE($T$7, 1, -2) - WEEKDAY(DATE($T$7, 1, 3)) +Table1[[#This Row],[Kal uge]]* 7+Table1[[#This Row],[Uge dag]]-1,"")</f>
        <v>44123</v>
      </c>
      <c r="D517" s="30">
        <v>0.47916666666666669</v>
      </c>
      <c r="E517" s="30">
        <v>0.55208333333333337</v>
      </c>
      <c r="G517" t="s">
        <v>37</v>
      </c>
      <c r="H517" s="143" t="s">
        <v>128</v>
      </c>
      <c r="I517" s="14" t="s">
        <v>78</v>
      </c>
      <c r="M517" s="147"/>
      <c r="P517">
        <v>43</v>
      </c>
      <c r="R517">
        <v>1</v>
      </c>
      <c r="W517" s="157"/>
      <c r="X517" s="157"/>
      <c r="Z517" s="147"/>
    </row>
    <row r="518" spans="1:26" ht="15">
      <c r="A518" s="16" t="s">
        <v>64</v>
      </c>
      <c r="B518" s="2" t="str">
        <f>"Hold " &amp; Table1[[#This Row],[Dette er for hold '# (fx 1-8 eller 1)]] &amp; " " &amp; Table1[[#This Row],[Beskrivelse]]</f>
        <v>Hold 13-14 Obligatorisk Færdighedstræning</v>
      </c>
      <c r="C518" s="36">
        <f>IF(Table1[[#This Row],[Navn]]&lt;&gt;"",DATE($T$7, 1, -2) - WEEKDAY(DATE($T$7, 1, 3)) +Table1[[#This Row],[Kal uge]]* 7+Table1[[#This Row],[Uge dag]]-1,"")</f>
        <v>44132</v>
      </c>
      <c r="D518" s="30">
        <v>0.55208333333333337</v>
      </c>
      <c r="E518" s="30">
        <v>0.625</v>
      </c>
      <c r="G518" t="s">
        <v>37</v>
      </c>
      <c r="H518" s="143" t="s">
        <v>128</v>
      </c>
      <c r="I518" s="14" t="s">
        <v>78</v>
      </c>
      <c r="M518" s="147"/>
      <c r="P518">
        <v>44</v>
      </c>
      <c r="R518">
        <v>3</v>
      </c>
      <c r="W518" s="157"/>
      <c r="X518" s="157"/>
      <c r="Z518" s="147"/>
    </row>
    <row r="519" spans="1:26" ht="15">
      <c r="A519" s="16" t="s">
        <v>64</v>
      </c>
      <c r="B519" s="2" t="str">
        <f>"Hold " &amp; Table1[[#This Row],[Dette er for hold '# (fx 1-8 eller 1)]] &amp; " " &amp; Table1[[#This Row],[Beskrivelse]]</f>
        <v>Hold 15-16 Obligatorisk Færdighedstræning</v>
      </c>
      <c r="C519" s="36">
        <f>IF(Table1[[#This Row],[Navn]]&lt;&gt;"",DATE($T$7, 1, -2) - WEEKDAY(DATE($T$7, 1, 3)) +Table1[[#This Row],[Kal uge]]* 7+Table1[[#This Row],[Uge dag]]-1,"")</f>
        <v>44123</v>
      </c>
      <c r="D519" s="30">
        <v>0.5625</v>
      </c>
      <c r="E519" s="30">
        <v>0.63541666666666663</v>
      </c>
      <c r="G519" t="s">
        <v>37</v>
      </c>
      <c r="H519" s="143" t="s">
        <v>128</v>
      </c>
      <c r="I519" s="14" t="s">
        <v>79</v>
      </c>
      <c r="M519" s="147"/>
      <c r="P519">
        <v>43</v>
      </c>
      <c r="R519">
        <v>1</v>
      </c>
      <c r="W519" s="157"/>
      <c r="X519" s="157"/>
      <c r="Z519" s="147"/>
    </row>
    <row r="520" spans="1:26" ht="15">
      <c r="A520" s="16" t="s">
        <v>64</v>
      </c>
      <c r="B520" s="2" t="str">
        <f>"Hold " &amp; Table1[[#This Row],[Dette er for hold '# (fx 1-8 eller 1)]] &amp; " " &amp; Table1[[#This Row],[Beskrivelse]]</f>
        <v>Hold 15-16 Obligatorisk Færdighedstræning</v>
      </c>
      <c r="C520" s="36">
        <f>IF(Table1[[#This Row],[Navn]]&lt;&gt;"",DATE($T$7, 1, -2) - WEEKDAY(DATE($T$7, 1, 3)) +Table1[[#This Row],[Kal uge]]* 7+Table1[[#This Row],[Uge dag]]-1,"")</f>
        <v>44141</v>
      </c>
      <c r="D520" s="30">
        <v>0.5</v>
      </c>
      <c r="E520" s="30">
        <v>0.57291666666666663</v>
      </c>
      <c r="G520" t="s">
        <v>37</v>
      </c>
      <c r="H520" s="143" t="s">
        <v>128</v>
      </c>
      <c r="I520" s="14" t="s">
        <v>79</v>
      </c>
      <c r="M520" s="147"/>
      <c r="P520">
        <v>45</v>
      </c>
      <c r="R520">
        <v>5</v>
      </c>
      <c r="W520" s="157"/>
      <c r="X520" s="157"/>
      <c r="Z520" s="147"/>
    </row>
    <row r="521" spans="1:26" ht="15">
      <c r="C521" s="36"/>
      <c r="D521" s="30"/>
      <c r="E521" s="30"/>
      <c r="H521" s="18"/>
      <c r="M521" s="16"/>
      <c r="W521" s="157"/>
      <c r="X521" s="157"/>
      <c r="Z521" s="147"/>
    </row>
    <row r="522" spans="1:26" ht="15">
      <c r="A522" s="80"/>
      <c r="B522" s="81"/>
      <c r="C522" s="82"/>
      <c r="D522" s="82"/>
      <c r="E522" s="83"/>
      <c r="F522" s="84"/>
      <c r="G522" s="87"/>
      <c r="H522" s="18"/>
      <c r="I522" s="88"/>
      <c r="J522" s="88"/>
      <c r="K522" s="88"/>
      <c r="L522" s="88"/>
      <c r="M522" s="88"/>
      <c r="P522" s="88"/>
      <c r="Q522" s="84"/>
      <c r="R522" s="84"/>
      <c r="V522" s="6"/>
      <c r="W522" s="162"/>
      <c r="X522" s="162"/>
      <c r="Z522" s="147"/>
    </row>
    <row r="523" spans="1:26" ht="15">
      <c r="C523" s="36"/>
      <c r="D523" s="30"/>
      <c r="E523" s="30"/>
      <c r="H523" s="18"/>
      <c r="M523" s="16"/>
      <c r="W523" s="157"/>
      <c r="X523" s="157"/>
      <c r="Z523" s="147"/>
    </row>
    <row r="524" spans="1:26" ht="15">
      <c r="A524" s="16" t="s">
        <v>64</v>
      </c>
      <c r="B524" s="2" t="str">
        <f>"Hold " &amp; Table1[[#This Row],[Dette er for hold '# (fx 1-8 eller 1)]] &amp; " " &amp; Table1[[#This Row],[Beskrivelse]]</f>
        <v>Hold 9-10 Obligatorisk Færdighedstræning</v>
      </c>
      <c r="C524" s="36">
        <f>IF(Table1[[#This Row],[Navn]]&lt;&gt;"",DATE($T$7, 1, -2) - WEEKDAY(DATE($T$7, 1, 3)) +Table1[[#This Row],[Kal uge]]* 7+Table1[[#This Row],[Uge dag]]-1,"")</f>
        <v>44158</v>
      </c>
      <c r="D524" s="30">
        <v>0.47916666666666669</v>
      </c>
      <c r="E524" s="30">
        <v>0.55208333333333337</v>
      </c>
      <c r="G524" t="s">
        <v>37</v>
      </c>
      <c r="H524" s="143" t="s">
        <v>128</v>
      </c>
      <c r="I524" s="14" t="s">
        <v>80</v>
      </c>
      <c r="M524" s="147"/>
      <c r="P524">
        <v>48</v>
      </c>
      <c r="R524">
        <v>1</v>
      </c>
      <c r="W524" s="157"/>
      <c r="X524" s="157"/>
      <c r="Z524" s="147"/>
    </row>
    <row r="525" spans="1:26" ht="15">
      <c r="A525" s="16" t="s">
        <v>64</v>
      </c>
      <c r="B525" s="2" t="str">
        <f>"Hold " &amp; Table1[[#This Row],[Dette er for hold '# (fx 1-8 eller 1)]] &amp; " " &amp; Table1[[#This Row],[Beskrivelse]]</f>
        <v>Hold 9-10 Obligatorisk Færdighedstræning</v>
      </c>
      <c r="C525" s="36">
        <f>IF(Table1[[#This Row],[Navn]]&lt;&gt;"",DATE($T$7, 1, -2) - WEEKDAY(DATE($T$7, 1, 3)) +Table1[[#This Row],[Kal uge]]* 7+Table1[[#This Row],[Uge dag]]-1,"")</f>
        <v>44167</v>
      </c>
      <c r="D525" s="30">
        <v>0.55208333333333337</v>
      </c>
      <c r="E525" s="30">
        <v>0.625</v>
      </c>
      <c r="G525" t="s">
        <v>37</v>
      </c>
      <c r="H525" s="143" t="s">
        <v>128</v>
      </c>
      <c r="I525" s="14" t="s">
        <v>80</v>
      </c>
      <c r="M525" s="147"/>
      <c r="P525">
        <v>49</v>
      </c>
      <c r="R525">
        <v>3</v>
      </c>
      <c r="W525" s="157"/>
      <c r="X525" s="157"/>
      <c r="Z525" s="147"/>
    </row>
    <row r="526" spans="1:26" ht="15">
      <c r="A526" s="16" t="s">
        <v>64</v>
      </c>
      <c r="B526" s="2" t="str">
        <f>"Hold " &amp; Table1[[#This Row],[Dette er for hold '# (fx 1-8 eller 1)]] &amp; " " &amp; Table1[[#This Row],[Beskrivelse]]</f>
        <v>Hold 11-12 Obligatorisk Færdighedstræning</v>
      </c>
      <c r="C526" s="36">
        <f>IF(Table1[[#This Row],[Navn]]&lt;&gt;"",DATE($T$7, 1, -2) - WEEKDAY(DATE($T$7, 1, 3)) +Table1[[#This Row],[Kal uge]]* 7+Table1[[#This Row],[Uge dag]]-1,"")</f>
        <v>44158</v>
      </c>
      <c r="D526" s="30">
        <v>0.5625</v>
      </c>
      <c r="E526" s="30">
        <v>0.63541666666666663</v>
      </c>
      <c r="G526" t="s">
        <v>37</v>
      </c>
      <c r="H526" s="143" t="s">
        <v>128</v>
      </c>
      <c r="I526" s="14" t="s">
        <v>81</v>
      </c>
      <c r="M526" s="147"/>
      <c r="P526">
        <v>48</v>
      </c>
      <c r="R526">
        <v>1</v>
      </c>
      <c r="W526" s="157"/>
      <c r="X526" s="157"/>
      <c r="Z526" s="147"/>
    </row>
    <row r="527" spans="1:26" ht="15">
      <c r="A527" s="16" t="s">
        <v>64</v>
      </c>
      <c r="B527" s="2" t="str">
        <f>"Hold " &amp; Table1[[#This Row],[Dette er for hold '# (fx 1-8 eller 1)]] &amp; " " &amp; Table1[[#This Row],[Beskrivelse]]</f>
        <v>Hold 11-12 Obligatorisk Færdighedstræning</v>
      </c>
      <c r="C527" s="36">
        <f>IF(Table1[[#This Row],[Navn]]&lt;&gt;"",DATE($T$7, 1, -2) - WEEKDAY(DATE($T$7, 1, 3)) +Table1[[#This Row],[Kal uge]]* 7+Table1[[#This Row],[Uge dag]]-1,"")</f>
        <v>44176</v>
      </c>
      <c r="D527" s="30">
        <v>0.5</v>
      </c>
      <c r="E527" s="30">
        <v>0.57291666666666663</v>
      </c>
      <c r="G527" t="s">
        <v>37</v>
      </c>
      <c r="H527" s="143" t="s">
        <v>128</v>
      </c>
      <c r="I527" s="14" t="s">
        <v>81</v>
      </c>
      <c r="M527" s="147"/>
      <c r="P527" s="39">
        <v>50</v>
      </c>
      <c r="R527">
        <v>5</v>
      </c>
      <c r="W527" s="157"/>
      <c r="X527" s="157"/>
      <c r="Z527" s="147"/>
    </row>
    <row r="528" spans="1:26" ht="15">
      <c r="C528" s="36"/>
      <c r="D528" s="30"/>
      <c r="E528" s="30"/>
      <c r="H528" s="18"/>
      <c r="M528" s="16"/>
      <c r="W528" s="16"/>
      <c r="X528" s="16"/>
    </row>
    <row r="529" spans="1:26">
      <c r="A529" s="93"/>
      <c r="B529" s="94"/>
      <c r="C529" s="95"/>
      <c r="D529" s="96"/>
      <c r="E529" s="96"/>
      <c r="F529" s="95"/>
      <c r="G529" s="93"/>
      <c r="H529" s="141"/>
      <c r="I529" s="97"/>
      <c r="J529" s="93"/>
      <c r="K529" s="93"/>
      <c r="L529" s="93"/>
      <c r="M529" s="93"/>
      <c r="N529" s="93"/>
      <c r="P529" s="93"/>
      <c r="Q529" s="93"/>
      <c r="R529" s="93"/>
      <c r="V529" s="149"/>
      <c r="W529" s="93"/>
      <c r="X529" s="93"/>
    </row>
    <row r="530" spans="1:26">
      <c r="A530" s="93"/>
      <c r="B530" s="94"/>
      <c r="C530" s="95"/>
      <c r="D530" s="96"/>
      <c r="E530" s="96"/>
      <c r="F530" s="95"/>
      <c r="G530" s="93"/>
      <c r="H530" s="141"/>
      <c r="I530" s="97"/>
      <c r="J530" s="93"/>
      <c r="K530" s="93"/>
      <c r="L530" s="93"/>
      <c r="M530" s="93"/>
      <c r="N530" s="93"/>
      <c r="P530" s="93"/>
      <c r="Q530" s="93"/>
      <c r="R530" s="93"/>
      <c r="V530" s="149"/>
      <c r="W530" s="93"/>
      <c r="X530" s="93"/>
    </row>
    <row r="531" spans="1:26">
      <c r="A531" s="93"/>
      <c r="B531" s="94"/>
      <c r="C531" s="95"/>
      <c r="D531" s="96"/>
      <c r="E531" s="96"/>
      <c r="F531" s="95"/>
      <c r="G531" s="93"/>
      <c r="H531" s="141"/>
      <c r="I531" s="97"/>
      <c r="J531" s="93"/>
      <c r="K531" s="93"/>
      <c r="L531" s="93"/>
      <c r="M531" s="93"/>
      <c r="N531" s="93"/>
      <c r="P531" s="93"/>
      <c r="Q531" s="93"/>
      <c r="R531" s="93"/>
      <c r="V531" s="149"/>
      <c r="W531" s="93"/>
      <c r="X531" s="93"/>
    </row>
    <row r="532" spans="1:26" ht="15">
      <c r="C532" s="36"/>
      <c r="D532" s="30"/>
      <c r="E532" s="30"/>
      <c r="H532" s="18"/>
      <c r="M532" s="16"/>
      <c r="W532" s="16"/>
      <c r="X532" s="16"/>
    </row>
    <row r="533" spans="1:26" ht="15">
      <c r="C533" s="36"/>
      <c r="D533" s="30"/>
      <c r="E533" s="30"/>
      <c r="H533" s="18"/>
      <c r="M533" s="16"/>
      <c r="W533" s="16"/>
      <c r="X533" s="16"/>
    </row>
    <row r="534" spans="1:26" ht="20.25">
      <c r="B534" s="70" t="s">
        <v>38</v>
      </c>
      <c r="C534" s="71"/>
      <c r="D534" s="30"/>
      <c r="E534" s="30"/>
      <c r="H534" s="18"/>
      <c r="M534" s="16"/>
      <c r="N534" s="61" t="s">
        <v>63</v>
      </c>
      <c r="W534" s="16"/>
      <c r="X534" s="16"/>
    </row>
    <row r="535" spans="1:26" ht="15">
      <c r="A535" s="16" t="s">
        <v>38</v>
      </c>
      <c r="B535" s="2" t="str">
        <f>"Hold " &amp; Table1[[#This Row],[Dette er for hold '# (fx 1-8 eller 1)]] &amp; " " &amp; Table1[[#This Row],[Beskrivelse]]</f>
        <v>Hold 5-6 Neuroradiologi - beskrivelse af principper og begrunde brug af  EEG, ENG og EMG</v>
      </c>
      <c r="C535" s="31">
        <f>IF(Table1[[#This Row],[Navn]]&lt;&gt;"",DATE($T$7, 1, -2) - WEEKDAY(DATE($T$7, 1, 3)) +Table1[[#This Row],[Kal uge]]* 7+Table1[[#This Row],[Uge dag]]-1,"")</f>
        <v>44081</v>
      </c>
      <c r="D535" s="30">
        <v>0.38541666666666669</v>
      </c>
      <c r="E535" s="30">
        <v>0.45833333333333331</v>
      </c>
      <c r="F535" s="60"/>
      <c r="G535" t="s">
        <v>124</v>
      </c>
      <c r="H535" s="146" t="s">
        <v>233</v>
      </c>
      <c r="I535" s="14" t="s">
        <v>82</v>
      </c>
      <c r="J535" t="s">
        <v>240</v>
      </c>
      <c r="M535" s="16"/>
      <c r="N535" s="147"/>
      <c r="P535">
        <v>37</v>
      </c>
      <c r="R535">
        <v>1</v>
      </c>
      <c r="V535" s="40">
        <v>26</v>
      </c>
      <c r="W535" s="40">
        <v>24</v>
      </c>
      <c r="X535" s="40">
        <v>12</v>
      </c>
      <c r="Z535" s="147" t="s">
        <v>218</v>
      </c>
    </row>
    <row r="536" spans="1:26" ht="15">
      <c r="A536" s="16" t="s">
        <v>38</v>
      </c>
      <c r="B536" s="2" t="str">
        <f>"Hold " &amp; Table1[[#This Row],[Dette er for hold '# (fx 1-8 eller 1)]] &amp; " " &amp; Table1[[#This Row],[Beskrivelse]]</f>
        <v>Hold 7-8 Neuroradiologi - beskrivelse af principper og begrunde brug af  EEG, ENG og EMG</v>
      </c>
      <c r="C536" s="31">
        <f>IF(Table1[[#This Row],[Navn]]&lt;&gt;"",DATE($T$7, 1, -2) - WEEKDAY(DATE($T$7, 1, 3)) +Table1[[#This Row],[Kal uge]]* 7+Table1[[#This Row],[Uge dag]]-1,"")</f>
        <v>44070</v>
      </c>
      <c r="D536" s="30">
        <v>0.55208333333333337</v>
      </c>
      <c r="E536" s="30">
        <v>0.625</v>
      </c>
      <c r="F536" s="60"/>
      <c r="G536" t="s">
        <v>124</v>
      </c>
      <c r="H536" s="146" t="s">
        <v>219</v>
      </c>
      <c r="I536" s="14" t="s">
        <v>83</v>
      </c>
      <c r="M536" s="16"/>
      <c r="N536" s="147"/>
      <c r="P536">
        <v>35</v>
      </c>
      <c r="R536">
        <v>4</v>
      </c>
      <c r="V536" s="40">
        <v>26</v>
      </c>
      <c r="W536" s="40">
        <v>25</v>
      </c>
      <c r="X536" s="40">
        <v>13</v>
      </c>
      <c r="Z536" s="147"/>
    </row>
    <row r="537" spans="1:26" s="16" customFormat="1" ht="15">
      <c r="B537" s="17"/>
      <c r="C537" s="36"/>
      <c r="D537" s="30"/>
      <c r="E537" s="30"/>
      <c r="F537" s="66"/>
      <c r="H537" s="18"/>
      <c r="I537" s="18"/>
      <c r="O537"/>
      <c r="Z537" s="147"/>
    </row>
    <row r="538" spans="1:26" s="16" customFormat="1" ht="15">
      <c r="A538" s="16" t="s">
        <v>38</v>
      </c>
      <c r="B538" s="2" t="str">
        <f>"Hold " &amp; Table1[[#This Row],[Dette er for hold '# (fx 1-8 eller 1)]] &amp; " " &amp; Table1[[#This Row],[Beskrivelse]]</f>
        <v>Hold 1-2 Neuroradiologi - beskrivelse af principper og begrunde brug af  EEG, ENG og EMG</v>
      </c>
      <c r="C538" s="31">
        <f>IF(Table1[[#This Row],[Navn]]&lt;&gt;"",DATE($T$7, 1, -2) - WEEKDAY(DATE($T$7, 1, 3)) +Table1[[#This Row],[Kal uge]]* 7+Table1[[#This Row],[Uge dag]]-1,"")</f>
        <v>44116</v>
      </c>
      <c r="D538" s="30">
        <v>0.38541666666666669</v>
      </c>
      <c r="E538" s="30">
        <v>0.45833333333333331</v>
      </c>
      <c r="F538" s="60"/>
      <c r="G538" t="s">
        <v>124</v>
      </c>
      <c r="H538" s="146" t="s">
        <v>233</v>
      </c>
      <c r="I538" s="14" t="s">
        <v>33</v>
      </c>
      <c r="J538" t="s">
        <v>238</v>
      </c>
      <c r="K538"/>
      <c r="L538"/>
      <c r="N538" s="147"/>
      <c r="O538"/>
      <c r="P538">
        <v>42</v>
      </c>
      <c r="Q538"/>
      <c r="R538">
        <v>1</v>
      </c>
      <c r="V538" s="40">
        <v>26</v>
      </c>
      <c r="W538" s="40">
        <v>25</v>
      </c>
      <c r="X538" s="40">
        <v>13</v>
      </c>
      <c r="Z538" s="147"/>
    </row>
    <row r="539" spans="1:26" s="16" customFormat="1" ht="15">
      <c r="A539" s="16" t="s">
        <v>38</v>
      </c>
      <c r="B539" s="2" t="str">
        <f>"Hold " &amp; Table1[[#This Row],[Dette er for hold '# (fx 1-8 eller 1)]] &amp; " " &amp; Table1[[#This Row],[Beskrivelse]]</f>
        <v>Hold 3-4 Neuroradiologi - beskrivelse af principper og begrunde brug af  EEG, ENG og EMG</v>
      </c>
      <c r="C539" s="31">
        <f>IF(Table1[[#This Row],[Navn]]&lt;&gt;"",DATE($T$7, 1, -2) - WEEKDAY(DATE($T$7, 1, 3)) +Table1[[#This Row],[Kal uge]]* 7+Table1[[#This Row],[Uge dag]]-1,"")</f>
        <v>44105</v>
      </c>
      <c r="D539" s="30">
        <v>0.55208333333333337</v>
      </c>
      <c r="E539" s="30">
        <v>0.625</v>
      </c>
      <c r="F539" s="60"/>
      <c r="G539" t="s">
        <v>124</v>
      </c>
      <c r="H539" s="146" t="s">
        <v>233</v>
      </c>
      <c r="I539" s="14" t="s">
        <v>77</v>
      </c>
      <c r="J539" t="s">
        <v>238</v>
      </c>
      <c r="K539"/>
      <c r="L539"/>
      <c r="N539" s="147"/>
      <c r="O539"/>
      <c r="P539">
        <v>40</v>
      </c>
      <c r="Q539"/>
      <c r="R539">
        <v>4</v>
      </c>
      <c r="V539" s="40">
        <v>26</v>
      </c>
      <c r="W539" s="40">
        <v>25</v>
      </c>
      <c r="X539" s="40">
        <v>13</v>
      </c>
      <c r="Z539" s="147"/>
    </row>
    <row r="540" spans="1:26" s="16" customFormat="1" ht="15">
      <c r="B540" s="17"/>
      <c r="C540" s="36"/>
      <c r="D540" s="30"/>
      <c r="E540" s="30"/>
      <c r="F540" s="66"/>
      <c r="H540" s="18"/>
      <c r="I540" s="18"/>
      <c r="O540"/>
      <c r="Z540" s="147"/>
    </row>
    <row r="541" spans="1:26" s="16" customFormat="1" ht="15">
      <c r="A541" s="16" t="s">
        <v>38</v>
      </c>
      <c r="B541" s="2" t="str">
        <f>"Hold " &amp; Table1[[#This Row],[Dette er for hold '# (fx 1-8 eller 1)]] &amp; " " &amp; Table1[[#This Row],[Beskrivelse]]</f>
        <v>Hold 13-14 Neuroradiologi - beskrivelse af principper og begrunde brug af  EEG, ENG og EMG</v>
      </c>
      <c r="C541" s="31">
        <f>IF(Table1[[#This Row],[Navn]]&lt;&gt;"",DATE($T$7, 1, -2) - WEEKDAY(DATE($T$7, 1, 3)) +Table1[[#This Row],[Kal uge]]* 7+Table1[[#This Row],[Uge dag]]-1,"")</f>
        <v>44137</v>
      </c>
      <c r="D541" s="30">
        <v>0.38541666666666669</v>
      </c>
      <c r="E541" s="30">
        <v>0.45833333333333331</v>
      </c>
      <c r="F541" s="60"/>
      <c r="G541" t="s">
        <v>124</v>
      </c>
      <c r="H541" s="146" t="s">
        <v>233</v>
      </c>
      <c r="I541" s="14" t="s">
        <v>78</v>
      </c>
      <c r="J541" t="s">
        <v>238</v>
      </c>
      <c r="K541"/>
      <c r="L541"/>
      <c r="N541" s="147"/>
      <c r="O541"/>
      <c r="P541">
        <v>45</v>
      </c>
      <c r="Q541"/>
      <c r="R541">
        <v>1</v>
      </c>
      <c r="V541" s="40">
        <v>26</v>
      </c>
      <c r="W541" s="40">
        <v>25</v>
      </c>
      <c r="X541" s="40">
        <v>13</v>
      </c>
      <c r="Z541" s="147"/>
    </row>
    <row r="542" spans="1:26" s="16" customFormat="1" ht="15">
      <c r="A542" s="16" t="s">
        <v>38</v>
      </c>
      <c r="B542" s="2" t="str">
        <f>"Hold " &amp; Table1[[#This Row],[Dette er for hold '# (fx 1-8 eller 1)]] &amp; " " &amp; Table1[[#This Row],[Beskrivelse]]</f>
        <v>Hold 15-16 Neuroradiologi - beskrivelse af principper og begrunde brug af  EEG, ENG og EMG</v>
      </c>
      <c r="C542" s="31">
        <f>IF(Table1[[#This Row],[Navn]]&lt;&gt;"",DATE($T$7, 1, -2) - WEEKDAY(DATE($T$7, 1, 3)) +Table1[[#This Row],[Kal uge]]* 7+Table1[[#This Row],[Uge dag]]-1,"")</f>
        <v>44126</v>
      </c>
      <c r="D542" s="30">
        <v>0.55208333333333337</v>
      </c>
      <c r="E542" s="30">
        <v>0.625</v>
      </c>
      <c r="F542" s="60"/>
      <c r="G542" t="s">
        <v>124</v>
      </c>
      <c r="H542" s="146" t="s">
        <v>233</v>
      </c>
      <c r="I542" s="14" t="s">
        <v>79</v>
      </c>
      <c r="J542" t="s">
        <v>238</v>
      </c>
      <c r="K542"/>
      <c r="L542"/>
      <c r="N542" s="147"/>
      <c r="O542"/>
      <c r="P542">
        <v>43</v>
      </c>
      <c r="Q542"/>
      <c r="R542">
        <v>4</v>
      </c>
      <c r="V542" s="40">
        <v>26</v>
      </c>
      <c r="W542" s="40">
        <v>25</v>
      </c>
      <c r="X542" s="40">
        <v>13</v>
      </c>
      <c r="Z542" s="147"/>
    </row>
    <row r="543" spans="1:26" s="16" customFormat="1" ht="15">
      <c r="B543" s="17"/>
      <c r="C543" s="36"/>
      <c r="D543" s="30"/>
      <c r="E543" s="30"/>
      <c r="F543" s="66"/>
      <c r="H543" s="18"/>
      <c r="I543" s="18"/>
      <c r="O543"/>
      <c r="Z543" s="147"/>
    </row>
    <row r="544" spans="1:26" s="16" customFormat="1" ht="15">
      <c r="A544" s="16" t="s">
        <v>38</v>
      </c>
      <c r="B544" s="2" t="str">
        <f>"Hold " &amp; Table1[[#This Row],[Dette er for hold '# (fx 1-8 eller 1)]] &amp; " " &amp; Table1[[#This Row],[Beskrivelse]]</f>
        <v>Hold 9-10 Neuroradiologi - beskrivelse af principper og begrunde brug af  EEG, ENG og EMG</v>
      </c>
      <c r="C544" s="31">
        <f>IF(Table1[[#This Row],[Navn]]&lt;&gt;"",DATE($T$7, 1, -2) - WEEKDAY(DATE($T$7, 1, 3)) +Table1[[#This Row],[Kal uge]]* 7+Table1[[#This Row],[Uge dag]]-1,"")</f>
        <v>44172</v>
      </c>
      <c r="D544" s="30">
        <v>0.38541666666666669</v>
      </c>
      <c r="E544" s="30">
        <v>0.45833333333333331</v>
      </c>
      <c r="F544" s="60"/>
      <c r="G544" t="s">
        <v>124</v>
      </c>
      <c r="H544" s="146" t="s">
        <v>233</v>
      </c>
      <c r="I544" s="14" t="s">
        <v>80</v>
      </c>
      <c r="J544" t="s">
        <v>238</v>
      </c>
      <c r="K544"/>
      <c r="L544"/>
      <c r="N544" s="147"/>
      <c r="O544"/>
      <c r="P544" s="16">
        <v>50</v>
      </c>
      <c r="Q544"/>
      <c r="R544">
        <v>1</v>
      </c>
      <c r="V544" s="40">
        <v>26</v>
      </c>
      <c r="W544" s="40">
        <v>25</v>
      </c>
      <c r="X544" s="40">
        <v>13</v>
      </c>
      <c r="Z544" s="147"/>
    </row>
    <row r="545" spans="1:26" s="16" customFormat="1" ht="15">
      <c r="A545" s="16" t="s">
        <v>38</v>
      </c>
      <c r="B545" s="2" t="str">
        <f>"Hold " &amp; Table1[[#This Row],[Dette er for hold '# (fx 1-8 eller 1)]] &amp; " " &amp; Table1[[#This Row],[Beskrivelse]]</f>
        <v>Hold 11-12 Neuroradiologi - beskrivelse af principper og begrunde brug af  EEG, ENG og EMG</v>
      </c>
      <c r="C545" s="31">
        <f>IF(Table1[[#This Row],[Navn]]&lt;&gt;"",DATE($T$7, 1, -2) - WEEKDAY(DATE($T$7, 1, 3)) +Table1[[#This Row],[Kal uge]]* 7+Table1[[#This Row],[Uge dag]]-1,"")</f>
        <v>44161</v>
      </c>
      <c r="D545" s="30">
        <v>0.55208333333333337</v>
      </c>
      <c r="E545" s="30">
        <v>0.625</v>
      </c>
      <c r="F545" s="60"/>
      <c r="G545" t="s">
        <v>124</v>
      </c>
      <c r="H545" s="146" t="s">
        <v>233</v>
      </c>
      <c r="I545" s="14" t="s">
        <v>81</v>
      </c>
      <c r="J545" t="s">
        <v>239</v>
      </c>
      <c r="K545"/>
      <c r="L545"/>
      <c r="N545" s="147"/>
      <c r="O545"/>
      <c r="P545">
        <v>48</v>
      </c>
      <c r="Q545"/>
      <c r="R545">
        <v>4</v>
      </c>
      <c r="V545" s="40">
        <v>26</v>
      </c>
      <c r="W545" s="40">
        <v>25</v>
      </c>
      <c r="X545" s="40">
        <v>13</v>
      </c>
      <c r="Z545" s="147"/>
    </row>
    <row r="546" spans="1:26" s="16" customFormat="1" ht="15">
      <c r="B546" s="17"/>
      <c r="C546" s="36"/>
      <c r="D546" s="30"/>
      <c r="E546" s="30"/>
      <c r="F546" s="66"/>
      <c r="H546" s="18"/>
      <c r="I546" s="18"/>
      <c r="O546"/>
    </row>
    <row r="547" spans="1:26" s="16" customFormat="1">
      <c r="A547" s="93"/>
      <c r="B547" s="94"/>
      <c r="C547" s="95"/>
      <c r="D547" s="96"/>
      <c r="E547" s="96"/>
      <c r="F547" s="95"/>
      <c r="G547" s="93"/>
      <c r="H547" s="97"/>
      <c r="I547" s="97"/>
      <c r="J547" s="93"/>
      <c r="K547" s="93"/>
      <c r="L547" s="93"/>
      <c r="M547" s="93"/>
      <c r="N547" s="93"/>
      <c r="O547"/>
      <c r="P547" s="93"/>
      <c r="Q547" s="93"/>
      <c r="R547" s="93"/>
      <c r="V547" s="149"/>
      <c r="W547" s="93"/>
      <c r="X547" s="93"/>
    </row>
    <row r="548" spans="1:26" s="16" customFormat="1">
      <c r="A548" s="93"/>
      <c r="B548" s="94"/>
      <c r="C548" s="95"/>
      <c r="D548" s="96"/>
      <c r="E548" s="96"/>
      <c r="F548" s="95"/>
      <c r="G548" s="93"/>
      <c r="H548" s="97"/>
      <c r="I548" s="97"/>
      <c r="J548" s="93"/>
      <c r="K548" s="93"/>
      <c r="L548" s="93"/>
      <c r="M548" s="93"/>
      <c r="N548" s="93"/>
      <c r="O548"/>
      <c r="P548" s="93"/>
      <c r="Q548" s="93"/>
      <c r="R548" s="93"/>
      <c r="V548" s="149"/>
      <c r="W548" s="93"/>
      <c r="X548" s="93"/>
    </row>
    <row r="549" spans="1:26" s="16" customFormat="1">
      <c r="A549" s="93"/>
      <c r="B549" s="94"/>
      <c r="C549" s="95"/>
      <c r="D549" s="96"/>
      <c r="E549" s="96"/>
      <c r="F549" s="95"/>
      <c r="G549" s="93"/>
      <c r="H549" s="97"/>
      <c r="I549" s="97"/>
      <c r="J549" s="93"/>
      <c r="K549" s="93"/>
      <c r="L549" s="93"/>
      <c r="M549" s="93"/>
      <c r="N549" s="93"/>
      <c r="O549"/>
      <c r="P549" s="93"/>
      <c r="Q549" s="93"/>
      <c r="R549" s="93"/>
      <c r="V549" s="149"/>
      <c r="W549" s="93"/>
      <c r="X549" s="93"/>
    </row>
    <row r="550" spans="1:26" s="16" customFormat="1">
      <c r="A550" s="6"/>
      <c r="B550" s="11"/>
      <c r="C550" s="103"/>
      <c r="D550" s="104"/>
      <c r="E550" s="104"/>
      <c r="F550" s="103"/>
      <c r="G550" s="6"/>
      <c r="H550" s="13"/>
      <c r="I550" s="13"/>
      <c r="J550" s="6"/>
      <c r="K550" s="6"/>
      <c r="L550" s="6"/>
      <c r="M550" s="6"/>
      <c r="N550" s="6"/>
      <c r="O550"/>
      <c r="P550" s="6"/>
      <c r="Q550" s="6"/>
      <c r="R550" s="6"/>
      <c r="V550" s="6"/>
      <c r="W550" s="6"/>
      <c r="X550" s="6"/>
    </row>
    <row r="551" spans="1:26" ht="20.25">
      <c r="B551" s="70" t="s">
        <v>22</v>
      </c>
      <c r="C551" s="71"/>
      <c r="D551" s="30"/>
      <c r="E551" s="30"/>
      <c r="H551" s="148" t="s">
        <v>169</v>
      </c>
      <c r="M551" s="16"/>
      <c r="W551" s="16"/>
      <c r="X551" s="16"/>
    </row>
    <row r="552" spans="1:26" ht="15">
      <c r="A552" s="16" t="s">
        <v>22</v>
      </c>
      <c r="B552" s="2" t="str">
        <f>"Hold " &amp; Table1[[#This Row],[Dette er for hold '# (fx 1-8 eller 1)]] &amp; " " &amp; Table1[[#This Row],[Beskrivelse]]</f>
        <v>Hold 5-6 Neurofysiologi</v>
      </c>
      <c r="C552" s="31">
        <f>IF(Table1[[#This Row],[Navn]]&lt;&gt;"",DATE($T$7, 1, -2) - WEEKDAY(DATE($T$7, 1, 3)) +Table1[[#This Row],[Kal uge]]* 7+Table1[[#This Row],[Uge dag]]-1,"")</f>
        <v>44082</v>
      </c>
      <c r="D552" s="30">
        <v>0.40625</v>
      </c>
      <c r="E552" s="30">
        <v>0.53125</v>
      </c>
      <c r="G552" t="s">
        <v>22</v>
      </c>
      <c r="H552" s="146" t="s">
        <v>233</v>
      </c>
      <c r="I552" s="14" t="s">
        <v>82</v>
      </c>
      <c r="J552" t="s">
        <v>164</v>
      </c>
      <c r="M552" s="16"/>
      <c r="N552" s="147"/>
      <c r="P552">
        <v>37</v>
      </c>
      <c r="R552">
        <v>2</v>
      </c>
      <c r="V552" s="40">
        <v>26</v>
      </c>
      <c r="W552" s="40">
        <v>25</v>
      </c>
      <c r="X552" s="40">
        <v>13</v>
      </c>
      <c r="Z552" s="147" t="s">
        <v>218</v>
      </c>
    </row>
    <row r="553" spans="1:26" ht="15">
      <c r="A553" s="16" t="s">
        <v>22</v>
      </c>
      <c r="B553" s="2" t="str">
        <f>"Hold " &amp; Table1[[#This Row],[Dette er for hold '# (fx 1-8 eller 1)]] &amp; " " &amp; Table1[[#This Row],[Beskrivelse]]</f>
        <v>Hold 7-8 Neurofysiologi</v>
      </c>
      <c r="C553" s="31">
        <f>IF(Table1[[#This Row],[Navn]]&lt;&gt;"",DATE($T$7, 1, -2) - WEEKDAY(DATE($T$7, 1, 3)) +Table1[[#This Row],[Kal uge]]* 7+Table1[[#This Row],[Uge dag]]-1,"")</f>
        <v>44069</v>
      </c>
      <c r="D553" s="30">
        <v>0.40625</v>
      </c>
      <c r="E553" s="30">
        <v>0.53125</v>
      </c>
      <c r="G553" t="s">
        <v>22</v>
      </c>
      <c r="H553" s="146" t="s">
        <v>233</v>
      </c>
      <c r="I553" s="14" t="s">
        <v>83</v>
      </c>
      <c r="J553" t="s">
        <v>164</v>
      </c>
      <c r="M553" s="16"/>
      <c r="N553" s="147"/>
      <c r="P553">
        <v>35</v>
      </c>
      <c r="R553">
        <v>3</v>
      </c>
      <c r="V553" s="40">
        <v>26</v>
      </c>
      <c r="W553" s="40">
        <v>25</v>
      </c>
      <c r="X553" s="40">
        <v>13</v>
      </c>
      <c r="Z553" s="147"/>
    </row>
    <row r="554" spans="1:26" ht="15">
      <c r="D554" s="30"/>
      <c r="E554" s="30"/>
      <c r="H554" s="18"/>
      <c r="M554" s="16"/>
      <c r="N554" s="16"/>
      <c r="W554" s="16"/>
      <c r="X554" s="16"/>
      <c r="Z554" s="147"/>
    </row>
    <row r="555" spans="1:26" ht="15">
      <c r="A555" s="16" t="s">
        <v>22</v>
      </c>
      <c r="B555" s="2" t="str">
        <f>"Hold " &amp; Table1[[#This Row],[Dette er for hold '# (fx 1-8 eller 1)]] &amp; " " &amp; Table1[[#This Row],[Beskrivelse]]</f>
        <v>Hold 1-2 Neurofysiologi</v>
      </c>
      <c r="C555" s="31">
        <f>IF(Table1[[#This Row],[Navn]]&lt;&gt;"",DATE($T$7, 1, -2) - WEEKDAY(DATE($T$7, 1, 3)) +Table1[[#This Row],[Kal uge]]* 7+Table1[[#This Row],[Uge dag]]-1,"")</f>
        <v>44112</v>
      </c>
      <c r="D555" s="30">
        <v>0.40625</v>
      </c>
      <c r="E555" s="30">
        <v>0.53125</v>
      </c>
      <c r="G555" t="s">
        <v>22</v>
      </c>
      <c r="H555" s="146" t="s">
        <v>233</v>
      </c>
      <c r="I555" s="14" t="s">
        <v>33</v>
      </c>
      <c r="J555" t="s">
        <v>165</v>
      </c>
      <c r="M555" s="16"/>
      <c r="N555" s="147"/>
      <c r="P555">
        <v>41</v>
      </c>
      <c r="R555">
        <v>4</v>
      </c>
      <c r="V555" s="40">
        <v>26</v>
      </c>
      <c r="W555" s="40">
        <v>25</v>
      </c>
      <c r="X555" s="40">
        <v>13</v>
      </c>
      <c r="Z555" s="147"/>
    </row>
    <row r="556" spans="1:26" ht="15">
      <c r="A556" s="16" t="s">
        <v>22</v>
      </c>
      <c r="B556" s="2" t="str">
        <f>"Hold " &amp; Table1[[#This Row],[Dette er for hold '# (fx 1-8 eller 1)]] &amp; " " &amp; Table1[[#This Row],[Beskrivelse]]</f>
        <v>Hold 3-4 Neurofysiologi</v>
      </c>
      <c r="C556" s="31">
        <f>IF(Table1[[#This Row],[Navn]]&lt;&gt;"",DATE($T$7, 1, -2) - WEEKDAY(DATE($T$7, 1, 3)) +Table1[[#This Row],[Kal uge]]* 7+Table1[[#This Row],[Uge dag]]-1,"")</f>
        <v>44104</v>
      </c>
      <c r="D556" s="30">
        <v>0.40625</v>
      </c>
      <c r="E556" s="30">
        <v>0.53125</v>
      </c>
      <c r="G556" t="s">
        <v>22</v>
      </c>
      <c r="H556" s="146" t="s">
        <v>233</v>
      </c>
      <c r="I556" s="14" t="s">
        <v>77</v>
      </c>
      <c r="J556" t="s">
        <v>166</v>
      </c>
      <c r="M556" s="16"/>
      <c r="N556" s="147"/>
      <c r="P556">
        <v>40</v>
      </c>
      <c r="R556">
        <v>3</v>
      </c>
      <c r="V556" s="40">
        <v>26</v>
      </c>
      <c r="W556" s="40">
        <v>25</v>
      </c>
      <c r="X556" s="40">
        <v>13</v>
      </c>
      <c r="Z556" s="147"/>
    </row>
    <row r="557" spans="1:26" ht="15">
      <c r="D557" s="30"/>
      <c r="E557" s="30"/>
      <c r="H557" s="18"/>
      <c r="M557" s="16"/>
      <c r="N557" s="16"/>
      <c r="W557" s="16"/>
      <c r="X557" s="16"/>
      <c r="Z557" s="147"/>
    </row>
    <row r="558" spans="1:26" ht="15">
      <c r="A558" s="16" t="s">
        <v>22</v>
      </c>
      <c r="B558" s="2" t="str">
        <f>"Hold " &amp; Table1[[#This Row],[Dette er for hold '# (fx 1-8 eller 1)]] &amp; " " &amp; Table1[[#This Row],[Beskrivelse]]</f>
        <v>Hold 13-14 Neurofysiologi</v>
      </c>
      <c r="C558" s="31">
        <f>IF(Table1[[#This Row],[Navn]]&lt;&gt;"",DATE($T$7, 1, -2) - WEEKDAY(DATE($T$7, 1, 3)) +Table1[[#This Row],[Kal uge]]* 7+Table1[[#This Row],[Uge dag]]-1,"")</f>
        <v>44139</v>
      </c>
      <c r="D558" s="30">
        <v>0.40625</v>
      </c>
      <c r="E558" s="30">
        <v>0.53125</v>
      </c>
      <c r="G558" t="s">
        <v>22</v>
      </c>
      <c r="H558" s="146" t="s">
        <v>233</v>
      </c>
      <c r="I558" s="14" t="s">
        <v>78</v>
      </c>
      <c r="J558" t="s">
        <v>165</v>
      </c>
      <c r="M558" s="16"/>
      <c r="N558" s="147"/>
      <c r="P558">
        <v>45</v>
      </c>
      <c r="R558">
        <v>3</v>
      </c>
      <c r="V558" s="40">
        <v>26</v>
      </c>
      <c r="W558" s="40">
        <v>25</v>
      </c>
      <c r="X558" s="40">
        <v>13</v>
      </c>
      <c r="Z558" s="147"/>
    </row>
    <row r="559" spans="1:26" ht="15">
      <c r="A559" s="16" t="s">
        <v>22</v>
      </c>
      <c r="B559" s="2" t="str">
        <f>"Hold " &amp; Table1[[#This Row],[Dette er for hold '# (fx 1-8 eller 1)]] &amp; " " &amp; Table1[[#This Row],[Beskrivelse]]</f>
        <v>Hold 15-16 Neurofysiologi</v>
      </c>
      <c r="C559" s="31">
        <f>IF(Table1[[#This Row],[Navn]]&lt;&gt;"",DATE($T$7, 1, -2) - WEEKDAY(DATE($T$7, 1, 3)) +Table1[[#This Row],[Kal uge]]* 7+Table1[[#This Row],[Uge dag]]-1,"")</f>
        <v>44125</v>
      </c>
      <c r="D559" s="30">
        <v>0.40625</v>
      </c>
      <c r="E559" s="30">
        <v>0.53125</v>
      </c>
      <c r="G559" t="s">
        <v>22</v>
      </c>
      <c r="H559" s="146" t="s">
        <v>233</v>
      </c>
      <c r="I559" s="14" t="s">
        <v>79</v>
      </c>
      <c r="J559" t="s">
        <v>166</v>
      </c>
      <c r="M559" s="16"/>
      <c r="N559" s="147"/>
      <c r="P559">
        <v>43</v>
      </c>
      <c r="R559">
        <v>3</v>
      </c>
      <c r="V559" s="40">
        <v>26</v>
      </c>
      <c r="W559" s="40">
        <v>25</v>
      </c>
      <c r="X559" s="40">
        <v>13</v>
      </c>
      <c r="Z559" s="147"/>
    </row>
    <row r="560" spans="1:26" ht="15">
      <c r="D560" s="30"/>
      <c r="E560" s="30"/>
      <c r="H560" s="18"/>
      <c r="M560" s="16"/>
      <c r="N560" s="16"/>
      <c r="W560" s="16"/>
      <c r="X560" s="16"/>
      <c r="Z560" s="147"/>
    </row>
    <row r="561" spans="1:26" ht="15">
      <c r="A561" s="16" t="s">
        <v>22</v>
      </c>
      <c r="B561" s="2" t="str">
        <f>"Hold " &amp; Table1[[#This Row],[Dette er for hold '# (fx 1-8 eller 1)]] &amp; " " &amp; Table1[[#This Row],[Beskrivelse]]</f>
        <v>Hold 9-10 Neurofysiologi</v>
      </c>
      <c r="C561" s="31">
        <f>IF(Table1[[#This Row],[Navn]]&lt;&gt;"",DATE($T$7, 1, -2) - WEEKDAY(DATE($T$7, 1, 3)) +Table1[[#This Row],[Kal uge]]* 7+Table1[[#This Row],[Uge dag]]-1,"")</f>
        <v>44173</v>
      </c>
      <c r="D561" s="30">
        <v>0.40625</v>
      </c>
      <c r="E561" s="30">
        <v>0.53125</v>
      </c>
      <c r="G561" t="s">
        <v>22</v>
      </c>
      <c r="H561" s="146" t="s">
        <v>233</v>
      </c>
      <c r="I561" s="14" t="s">
        <v>80</v>
      </c>
      <c r="J561" t="s">
        <v>165</v>
      </c>
      <c r="M561" s="16"/>
      <c r="N561" s="147"/>
      <c r="P561" s="16">
        <v>50</v>
      </c>
      <c r="R561">
        <v>2</v>
      </c>
      <c r="V561" s="40">
        <v>26</v>
      </c>
      <c r="W561" s="40">
        <v>25</v>
      </c>
      <c r="X561" s="40">
        <v>13</v>
      </c>
      <c r="Z561" s="147"/>
    </row>
    <row r="562" spans="1:26" ht="15">
      <c r="A562" s="16" t="s">
        <v>22</v>
      </c>
      <c r="B562" s="2" t="str">
        <f>"Hold " &amp; Table1[[#This Row],[Dette er for hold '# (fx 1-8 eller 1)]] &amp; " " &amp; Table1[[#This Row],[Beskrivelse]]</f>
        <v>Hold 11-12 Neurofysiologi</v>
      </c>
      <c r="C562" s="31">
        <f>IF(Table1[[#This Row],[Navn]]&lt;&gt;"",DATE($T$7, 1, -2) - WEEKDAY(DATE($T$7, 1, 3)) +Table1[[#This Row],[Kal uge]]* 7+Table1[[#This Row],[Uge dag]]-1,"")</f>
        <v>44160</v>
      </c>
      <c r="D562" s="30">
        <v>0.40625</v>
      </c>
      <c r="E562" s="30">
        <v>0.53125</v>
      </c>
      <c r="G562" t="s">
        <v>22</v>
      </c>
      <c r="H562" s="146" t="s">
        <v>233</v>
      </c>
      <c r="I562" s="14" t="s">
        <v>81</v>
      </c>
      <c r="J562" t="s">
        <v>166</v>
      </c>
      <c r="M562" s="16"/>
      <c r="N562" s="147"/>
      <c r="P562">
        <v>48</v>
      </c>
      <c r="R562">
        <v>3</v>
      </c>
      <c r="V562" s="40">
        <v>26</v>
      </c>
      <c r="W562" s="40">
        <v>25</v>
      </c>
      <c r="X562" s="40">
        <v>13</v>
      </c>
      <c r="Z562" s="147"/>
    </row>
    <row r="563" spans="1:26" ht="15">
      <c r="D563" s="30"/>
      <c r="E563" s="30"/>
      <c r="H563" s="18"/>
      <c r="J563" s="62"/>
      <c r="M563" s="16"/>
      <c r="N563" s="16"/>
      <c r="W563" s="16"/>
      <c r="X563" s="16"/>
    </row>
    <row r="564" spans="1:26">
      <c r="A564" s="93"/>
      <c r="B564" s="94"/>
      <c r="C564" s="95"/>
      <c r="D564" s="96"/>
      <c r="E564" s="96"/>
      <c r="F564" s="95"/>
      <c r="G564" s="93"/>
      <c r="H564" s="97"/>
      <c r="I564" s="97"/>
      <c r="J564" s="93"/>
      <c r="K564" s="93"/>
      <c r="L564" s="93"/>
      <c r="M564" s="93"/>
      <c r="N564" s="93"/>
      <c r="P564" s="93"/>
      <c r="Q564" s="93"/>
      <c r="R564" s="93"/>
      <c r="V564" s="149"/>
      <c r="W564" s="93"/>
      <c r="X564" s="93"/>
    </row>
    <row r="565" spans="1:26">
      <c r="A565" s="93"/>
      <c r="B565" s="94"/>
      <c r="C565" s="95"/>
      <c r="D565" s="96"/>
      <c r="E565" s="96"/>
      <c r="F565" s="95"/>
      <c r="G565" s="93"/>
      <c r="H565" s="97"/>
      <c r="I565" s="97"/>
      <c r="J565" s="93"/>
      <c r="K565" s="93"/>
      <c r="L565" s="93"/>
      <c r="M565" s="93"/>
      <c r="N565" s="93"/>
      <c r="P565" s="93"/>
      <c r="Q565" s="93"/>
      <c r="R565" s="93"/>
      <c r="V565" s="149"/>
      <c r="W565" s="93"/>
      <c r="X565" s="93"/>
    </row>
    <row r="566" spans="1:26">
      <c r="A566" s="93"/>
      <c r="B566" s="94"/>
      <c r="C566" s="95"/>
      <c r="D566" s="96"/>
      <c r="E566" s="96"/>
      <c r="F566" s="95"/>
      <c r="G566" s="93"/>
      <c r="H566" s="97"/>
      <c r="I566" s="97"/>
      <c r="J566" s="93"/>
      <c r="K566" s="93"/>
      <c r="L566" s="93"/>
      <c r="M566" s="93"/>
      <c r="N566" s="93"/>
      <c r="P566" s="93"/>
      <c r="Q566" s="93"/>
      <c r="R566" s="93"/>
      <c r="V566" s="149"/>
      <c r="W566" s="93"/>
      <c r="X566" s="93"/>
    </row>
    <row r="567" spans="1:26" ht="15">
      <c r="D567" s="30"/>
      <c r="E567" s="30"/>
      <c r="M567" s="16"/>
      <c r="W567" s="16"/>
      <c r="X567" s="16"/>
    </row>
    <row r="568" spans="1:26" ht="20.25" customHeight="1">
      <c r="B568" s="70" t="s">
        <v>70</v>
      </c>
      <c r="D568" s="30"/>
      <c r="E568" s="30"/>
      <c r="F568" s="60"/>
      <c r="M568" s="16"/>
      <c r="N568" s="147"/>
      <c r="W568" s="16"/>
      <c r="X568" s="16"/>
    </row>
    <row r="569" spans="1:26" ht="15">
      <c r="A569" s="16" t="s">
        <v>70</v>
      </c>
      <c r="B569" s="2" t="str">
        <f>"Hold " &amp; Table1[[#This Row],[Dette er for hold '# (fx 1-8 eller 1)]] &amp; " " &amp; Table1[[#This Row],[Beskrivelse]]</f>
        <v>Hold 5-8 Neurorehabilitering</v>
      </c>
      <c r="C569" s="31">
        <f>IF(Table1[[#This Row],[Navn]]&lt;&gt;"",DATE($T$7, 1, -2) - WEEKDAY(DATE($T$7, 1, 3)) +Table1[[#This Row],[Kal uge]]* 7+Table1[[#This Row],[Uge dag]]-1,"")</f>
        <v>44068</v>
      </c>
      <c r="D569" s="30">
        <v>0.34375</v>
      </c>
      <c r="E569" s="30">
        <v>0.45833333333333331</v>
      </c>
      <c r="F569" s="60"/>
      <c r="G569" t="s">
        <v>70</v>
      </c>
      <c r="H569" s="146" t="s">
        <v>130</v>
      </c>
      <c r="I569" s="14" t="s">
        <v>84</v>
      </c>
      <c r="J569" t="s">
        <v>173</v>
      </c>
      <c r="M569" s="16"/>
      <c r="N569" s="147"/>
      <c r="P569">
        <v>35</v>
      </c>
      <c r="R569">
        <v>2</v>
      </c>
      <c r="V569" s="157">
        <v>50</v>
      </c>
      <c r="W569" s="157">
        <v>119</v>
      </c>
      <c r="X569" s="157">
        <v>64</v>
      </c>
    </row>
    <row r="570" spans="1:26" ht="15">
      <c r="A570" s="16" t="s">
        <v>70</v>
      </c>
      <c r="B570" s="2" t="str">
        <f>"Hold " &amp; Table1[[#This Row],[Dette er for hold '# (fx 1-8 eller 1)]] &amp; " " &amp; Table1[[#This Row],[Beskrivelse]]</f>
        <v>Hold 1-4 Neurorehabilitering</v>
      </c>
      <c r="C570" s="31">
        <f>IF(Table1[[#This Row],[Navn]]&lt;&gt;"",DATE($T$7, 1, -2) - WEEKDAY(DATE($T$7, 1, 3)) +Table1[[#This Row],[Kal uge]]* 7+Table1[[#This Row],[Uge dag]]-1,"")</f>
        <v>44103</v>
      </c>
      <c r="D570" s="30">
        <v>0.34375</v>
      </c>
      <c r="E570" s="30">
        <v>0.45833333333333331</v>
      </c>
      <c r="F570" s="60"/>
      <c r="G570" t="s">
        <v>70</v>
      </c>
      <c r="H570" s="146" t="s">
        <v>130</v>
      </c>
      <c r="I570" s="14" t="s">
        <v>35</v>
      </c>
      <c r="J570" t="s">
        <v>173</v>
      </c>
      <c r="M570" s="16"/>
      <c r="N570" s="147"/>
      <c r="P570">
        <v>40</v>
      </c>
      <c r="R570">
        <v>2</v>
      </c>
      <c r="V570" s="157">
        <v>50</v>
      </c>
      <c r="W570" s="157">
        <v>119</v>
      </c>
      <c r="X570" s="157">
        <v>64</v>
      </c>
    </row>
    <row r="571" spans="1:26" ht="15">
      <c r="A571" s="16" t="s">
        <v>70</v>
      </c>
      <c r="B571" s="2" t="str">
        <f>"Hold " &amp; Table1[[#This Row],[Dette er for hold '# (fx 1-8 eller 1)]] &amp; " " &amp; Table1[[#This Row],[Beskrivelse]]</f>
        <v>Hold 13-16 Neurorehabilitering</v>
      </c>
      <c r="C571" s="31">
        <f>IF(Table1[[#This Row],[Navn]]&lt;&gt;"",DATE($T$7, 1, -2) - WEEKDAY(DATE($T$7, 1, 3)) +Table1[[#This Row],[Kal uge]]* 7+Table1[[#This Row],[Uge dag]]-1,"")</f>
        <v>44124</v>
      </c>
      <c r="D571" s="30">
        <v>0.34375</v>
      </c>
      <c r="E571" s="30">
        <v>0.45833333333333331</v>
      </c>
      <c r="F571" s="60"/>
      <c r="G571" t="s">
        <v>70</v>
      </c>
      <c r="H571" s="146" t="s">
        <v>130</v>
      </c>
      <c r="I571" s="14" t="s">
        <v>85</v>
      </c>
      <c r="J571" t="s">
        <v>173</v>
      </c>
      <c r="M571" s="16"/>
      <c r="N571" s="147"/>
      <c r="P571">
        <v>43</v>
      </c>
      <c r="R571">
        <v>2</v>
      </c>
      <c r="V571" s="157">
        <v>50</v>
      </c>
      <c r="W571" s="157">
        <v>119</v>
      </c>
      <c r="X571" s="157">
        <v>64</v>
      </c>
    </row>
    <row r="572" spans="1:26" ht="15">
      <c r="A572" s="16" t="s">
        <v>70</v>
      </c>
      <c r="B572" s="2" t="str">
        <f>"Hold " &amp; Table1[[#This Row],[Dette er for hold '# (fx 1-8 eller 1)]] &amp; " " &amp; Table1[[#This Row],[Beskrivelse]]</f>
        <v>Hold 9-12 Neurorehabilitering</v>
      </c>
      <c r="C572" s="31">
        <f>IF(Table1[[#This Row],[Navn]]&lt;&gt;"",DATE($T$7, 1, -2) - WEEKDAY(DATE($T$7, 1, 3)) +Table1[[#This Row],[Kal uge]]* 7+Table1[[#This Row],[Uge dag]]-1,"")</f>
        <v>44159</v>
      </c>
      <c r="D572" s="30">
        <v>0.34375</v>
      </c>
      <c r="E572" s="30">
        <v>0.45833333333333331</v>
      </c>
      <c r="F572" s="60"/>
      <c r="G572" t="s">
        <v>70</v>
      </c>
      <c r="H572" s="146" t="s">
        <v>130</v>
      </c>
      <c r="I572" s="14" t="s">
        <v>86</v>
      </c>
      <c r="J572" t="s">
        <v>173</v>
      </c>
      <c r="M572" s="16"/>
      <c r="N572" s="147"/>
      <c r="P572">
        <v>48</v>
      </c>
      <c r="R572">
        <v>2</v>
      </c>
      <c r="V572" s="157">
        <v>50</v>
      </c>
      <c r="W572" s="157">
        <v>119</v>
      </c>
      <c r="X572" s="157">
        <v>64</v>
      </c>
    </row>
    <row r="573" spans="1:26" ht="15">
      <c r="D573" s="30"/>
      <c r="E573" s="30"/>
      <c r="F573" s="60"/>
      <c r="M573" s="16"/>
      <c r="N573" s="16"/>
      <c r="W573" s="16"/>
      <c r="X573" s="16"/>
    </row>
    <row r="574" spans="1:26">
      <c r="A574" s="93"/>
      <c r="B574" s="94"/>
      <c r="C574" s="95"/>
      <c r="D574" s="96"/>
      <c r="E574" s="96"/>
      <c r="F574" s="95"/>
      <c r="G574" s="93"/>
      <c r="H574" s="97"/>
      <c r="I574" s="97"/>
      <c r="J574" s="93"/>
      <c r="K574" s="93"/>
      <c r="L574" s="93"/>
      <c r="M574" s="93"/>
      <c r="N574" s="93"/>
      <c r="P574" s="93"/>
      <c r="Q574" s="93"/>
      <c r="R574" s="93"/>
      <c r="V574" s="149"/>
      <c r="W574" s="93"/>
      <c r="X574" s="93"/>
    </row>
    <row r="575" spans="1:26">
      <c r="A575" s="93"/>
      <c r="B575" s="94"/>
      <c r="C575" s="95"/>
      <c r="D575" s="96"/>
      <c r="E575" s="96"/>
      <c r="F575" s="95"/>
      <c r="G575" s="93"/>
      <c r="H575" s="97"/>
      <c r="I575" s="97"/>
      <c r="J575" s="93"/>
      <c r="K575" s="93"/>
      <c r="L575" s="93"/>
      <c r="M575" s="93"/>
      <c r="N575" s="93"/>
      <c r="P575" s="93"/>
      <c r="Q575" s="93"/>
      <c r="R575" s="93"/>
      <c r="V575" s="149"/>
      <c r="W575" s="93"/>
      <c r="X575" s="93"/>
    </row>
    <row r="576" spans="1:26">
      <c r="A576" s="93"/>
      <c r="B576" s="94"/>
      <c r="C576" s="95"/>
      <c r="D576" s="96"/>
      <c r="E576" s="96"/>
      <c r="F576" s="95"/>
      <c r="G576" s="93"/>
      <c r="H576" s="97"/>
      <c r="I576" s="97"/>
      <c r="J576" s="93"/>
      <c r="K576" s="93"/>
      <c r="L576" s="93"/>
      <c r="M576" s="93"/>
      <c r="N576" s="93"/>
      <c r="P576" s="93"/>
      <c r="Q576" s="93"/>
      <c r="R576" s="93"/>
      <c r="V576" s="149"/>
      <c r="W576" s="93"/>
      <c r="X576" s="93"/>
    </row>
    <row r="577" spans="1:26" ht="15">
      <c r="D577" s="30"/>
      <c r="E577" s="30"/>
      <c r="M577" s="16"/>
      <c r="W577" s="16"/>
      <c r="X577" s="16"/>
    </row>
    <row r="578" spans="1:26" ht="20.25">
      <c r="B578" s="72" t="s">
        <v>88</v>
      </c>
      <c r="D578" s="30"/>
      <c r="E578" s="30"/>
      <c r="H578" s="18"/>
      <c r="K578" s="16"/>
      <c r="L578" s="16"/>
      <c r="M578" s="16"/>
      <c r="W578" s="16"/>
      <c r="X578" s="16"/>
    </row>
    <row r="579" spans="1:26" ht="15">
      <c r="A579" s="16" t="s">
        <v>90</v>
      </c>
      <c r="B579" s="2" t="str">
        <f>"Hold " &amp; Table1[[#This Row],[Dette er for hold '# (fx 1-8 eller 1)]] &amp; " " &amp; Table1[[#This Row],[Beskrivelse]]</f>
        <v>Hold 5-8 Eksaminatorisk klinik (neurokirurgi)</v>
      </c>
      <c r="C579" s="31">
        <f>IF(Table1[[#This Row],[Navn]]&lt;&gt;"",DATE($T$7, 1, -2) - WEEKDAY(DATE($T$7, 1, 3)) +Table1[[#This Row],[Kal uge]]* 7+Table1[[#This Row],[Uge dag]]-1,"")</f>
        <v>44069</v>
      </c>
      <c r="D579" s="30">
        <v>0.59375</v>
      </c>
      <c r="E579" s="30">
        <v>0.625</v>
      </c>
      <c r="G579" t="s">
        <v>39</v>
      </c>
      <c r="H579" s="146" t="s">
        <v>219</v>
      </c>
      <c r="I579" s="14" t="s">
        <v>84</v>
      </c>
      <c r="M579" s="16"/>
      <c r="N579" s="147"/>
      <c r="P579">
        <v>35</v>
      </c>
      <c r="R579">
        <v>3</v>
      </c>
      <c r="V579" s="40">
        <v>50</v>
      </c>
      <c r="W579" s="40">
        <v>48</v>
      </c>
      <c r="X579" s="40">
        <v>24</v>
      </c>
      <c r="Z579" s="147" t="s">
        <v>218</v>
      </c>
    </row>
    <row r="580" spans="1:26" ht="15">
      <c r="A580" s="16" t="s">
        <v>90</v>
      </c>
      <c r="B580" s="2" t="str">
        <f>"Hold " &amp; Table1[[#This Row],[Dette er for hold '# (fx 1-8 eller 1)]] &amp; " " &amp; Table1[[#This Row],[Beskrivelse]]</f>
        <v>Hold 5-8 Eksaminatorisk klinik (neurokirurgi)</v>
      </c>
      <c r="C580" s="31">
        <f>IF(Table1[[#This Row],[Navn]]&lt;&gt;"",DATE($T$7, 1, -2) - WEEKDAY(DATE($T$7, 1, 3)) +Table1[[#This Row],[Kal uge]]* 7+Table1[[#This Row],[Uge dag]]-1,"")</f>
        <v>44082</v>
      </c>
      <c r="D580" s="30">
        <v>0.59375</v>
      </c>
      <c r="E580" s="30">
        <v>0.625</v>
      </c>
      <c r="G580" t="s">
        <v>39</v>
      </c>
      <c r="H580" s="146" t="s">
        <v>232</v>
      </c>
      <c r="I580" s="14" t="s">
        <v>84</v>
      </c>
      <c r="M580" s="16"/>
      <c r="N580" s="147"/>
      <c r="P580">
        <v>37</v>
      </c>
      <c r="R580">
        <v>2</v>
      </c>
      <c r="V580" s="40">
        <v>50</v>
      </c>
      <c r="W580" s="40">
        <v>48</v>
      </c>
      <c r="X580" s="40">
        <v>24</v>
      </c>
      <c r="Z580" s="147"/>
    </row>
    <row r="581" spans="1:26" ht="15">
      <c r="C581" s="31" t="str">
        <f>IF(Table1[[#This Row],[Navn]]&lt;&gt;"",DATE($T$7, 1, -2) - WEEKDAY(DATE($T$7, 1, 3)) +Table1[[#This Row],[Kal uge]]* 7+Table1[[#This Row],[Uge dag]]-1,"")</f>
        <v/>
      </c>
      <c r="D581" s="30"/>
      <c r="E581" s="30"/>
      <c r="H581" s="18"/>
      <c r="M581" s="16"/>
      <c r="N581" s="147"/>
      <c r="W581" s="16"/>
      <c r="X581" s="16"/>
      <c r="Z581" s="147"/>
    </row>
    <row r="582" spans="1:26" ht="15">
      <c r="A582" s="16" t="s">
        <v>90</v>
      </c>
      <c r="B582" s="2" t="str">
        <f>"Hold " &amp; Table1[[#This Row],[Dette er for hold '# (fx 1-8 eller 1)]] &amp; " " &amp; Table1[[#This Row],[Beskrivelse]]</f>
        <v>Hold 1-4 Eksaminatorisk klinik (neurokirurgi)</v>
      </c>
      <c r="C582" s="31">
        <f>IF(Table1[[#This Row],[Navn]]&lt;&gt;"",DATE($T$7, 1, -2) - WEEKDAY(DATE($T$7, 1, 3)) +Table1[[#This Row],[Kal uge]]* 7+Table1[[#This Row],[Uge dag]]-1,"")</f>
        <v>44104</v>
      </c>
      <c r="D582" s="30">
        <v>0.59375</v>
      </c>
      <c r="E582" s="30">
        <v>0.625</v>
      </c>
      <c r="G582" t="s">
        <v>39</v>
      </c>
      <c r="H582" s="146" t="s">
        <v>232</v>
      </c>
      <c r="I582" s="14" t="s">
        <v>35</v>
      </c>
      <c r="M582" s="16"/>
      <c r="N582" s="147"/>
      <c r="P582">
        <v>40</v>
      </c>
      <c r="R582">
        <v>3</v>
      </c>
      <c r="V582" s="40">
        <v>50</v>
      </c>
      <c r="W582" s="40">
        <v>48</v>
      </c>
      <c r="X582" s="40">
        <v>24</v>
      </c>
      <c r="Z582" s="147"/>
    </row>
    <row r="583" spans="1:26" ht="15">
      <c r="A583" s="16" t="s">
        <v>90</v>
      </c>
      <c r="B583" s="2" t="str">
        <f>"Hold " &amp; Table1[[#This Row],[Dette er for hold '# (fx 1-8 eller 1)]] &amp; " " &amp; Table1[[#This Row],[Beskrivelse]]</f>
        <v>Hold 1-4 Eksaminatorisk klinik (neurokirurgi)</v>
      </c>
      <c r="C583" s="31">
        <f>IF(Table1[[#This Row],[Navn]]&lt;&gt;"",DATE($T$7, 1, -2) - WEEKDAY(DATE($T$7, 1, 3)) +Table1[[#This Row],[Kal uge]]* 7+Table1[[#This Row],[Uge dag]]-1,"")</f>
        <v>44117</v>
      </c>
      <c r="D583" s="30">
        <v>0.59375</v>
      </c>
      <c r="E583" s="30">
        <v>0.625</v>
      </c>
      <c r="G583" t="s">
        <v>39</v>
      </c>
      <c r="H583" s="146" t="s">
        <v>232</v>
      </c>
      <c r="I583" s="14" t="s">
        <v>35</v>
      </c>
      <c r="M583" s="16"/>
      <c r="N583" s="147"/>
      <c r="P583">
        <v>42</v>
      </c>
      <c r="R583">
        <v>2</v>
      </c>
      <c r="V583" s="40">
        <v>50</v>
      </c>
      <c r="W583" s="40">
        <v>48</v>
      </c>
      <c r="X583" s="40">
        <v>24</v>
      </c>
      <c r="Z583" s="147"/>
    </row>
    <row r="584" spans="1:26" ht="15">
      <c r="C584" s="31" t="str">
        <f>IF(Table1[[#This Row],[Navn]]&lt;&gt;"",DATE($T$7, 1, -2) - WEEKDAY(DATE($T$7, 1, 3)) +Table1[[#This Row],[Kal uge]]* 7+Table1[[#This Row],[Uge dag]]-1,"")</f>
        <v/>
      </c>
      <c r="D584" s="30"/>
      <c r="E584" s="30"/>
      <c r="H584" s="18"/>
      <c r="M584" s="16"/>
      <c r="N584" s="147"/>
      <c r="W584" s="16"/>
      <c r="X584" s="16"/>
      <c r="Z584" s="147"/>
    </row>
    <row r="585" spans="1:26" ht="15">
      <c r="A585" s="16" t="s">
        <v>90</v>
      </c>
      <c r="B585" s="2" t="str">
        <f>"Hold " &amp; Table1[[#This Row],[Dette er for hold '# (fx 1-8 eller 1)]] &amp; " " &amp; Table1[[#This Row],[Beskrivelse]]</f>
        <v>Hold 13-16 Eksaminatorisk klinik (neurokirurgi)</v>
      </c>
      <c r="C585" s="31">
        <f>IF(Table1[[#This Row],[Navn]]&lt;&gt;"",DATE($T$7, 1, -2) - WEEKDAY(DATE($T$7, 1, 3)) +Table1[[#This Row],[Kal uge]]* 7+Table1[[#This Row],[Uge dag]]-1,"")</f>
        <v>44125</v>
      </c>
      <c r="D585" s="30">
        <v>0.59375</v>
      </c>
      <c r="E585" s="30">
        <v>0.625</v>
      </c>
      <c r="G585" t="s">
        <v>39</v>
      </c>
      <c r="H585" s="146" t="s">
        <v>232</v>
      </c>
      <c r="I585" s="14" t="s">
        <v>85</v>
      </c>
      <c r="M585" s="16"/>
      <c r="N585" s="147"/>
      <c r="P585">
        <v>43</v>
      </c>
      <c r="R585">
        <v>3</v>
      </c>
      <c r="V585" s="40">
        <v>50</v>
      </c>
      <c r="W585" s="40">
        <v>48</v>
      </c>
      <c r="X585" s="40">
        <v>24</v>
      </c>
      <c r="Z585" s="147"/>
    </row>
    <row r="586" spans="1:26" ht="15">
      <c r="A586" s="16" t="s">
        <v>90</v>
      </c>
      <c r="B586" s="2" t="str">
        <f>"Hold " &amp; Table1[[#This Row],[Dette er for hold '# (fx 1-8 eller 1)]] &amp; " " &amp; Table1[[#This Row],[Beskrivelse]]</f>
        <v>Hold 13-16 Eksaminatorisk klinik (neurokirurgi)</v>
      </c>
      <c r="C586" s="31">
        <f>IF(Table1[[#This Row],[Navn]]&lt;&gt;"",DATE($T$7, 1, -2) - WEEKDAY(DATE($T$7, 1, 3)) +Table1[[#This Row],[Kal uge]]* 7+Table1[[#This Row],[Uge dag]]-1,"")</f>
        <v>44138</v>
      </c>
      <c r="D586" s="30">
        <v>0.59375</v>
      </c>
      <c r="E586" s="30">
        <v>0.625</v>
      </c>
      <c r="G586" t="s">
        <v>39</v>
      </c>
      <c r="H586" s="146" t="s">
        <v>232</v>
      </c>
      <c r="I586" s="14" t="s">
        <v>85</v>
      </c>
      <c r="M586" s="16"/>
      <c r="N586" s="147"/>
      <c r="P586">
        <v>45</v>
      </c>
      <c r="R586">
        <v>2</v>
      </c>
      <c r="V586" s="40">
        <v>50</v>
      </c>
      <c r="W586" s="40">
        <v>48</v>
      </c>
      <c r="X586" s="40">
        <v>24</v>
      </c>
      <c r="Z586" s="147"/>
    </row>
    <row r="587" spans="1:26" ht="15">
      <c r="C587" s="31" t="str">
        <f>IF(Table1[[#This Row],[Navn]]&lt;&gt;"",DATE($T$7, 1, -2) - WEEKDAY(DATE($T$7, 1, 3)) +Table1[[#This Row],[Kal uge]]* 7+Table1[[#This Row],[Uge dag]]-1,"")</f>
        <v/>
      </c>
      <c r="D587" s="30"/>
      <c r="E587" s="30"/>
      <c r="H587" s="18"/>
      <c r="M587" s="16"/>
      <c r="N587" s="147"/>
      <c r="W587" s="16"/>
      <c r="X587" s="16"/>
      <c r="Z587" s="147"/>
    </row>
    <row r="588" spans="1:26" ht="15">
      <c r="A588" s="16" t="s">
        <v>90</v>
      </c>
      <c r="B588" s="2" t="str">
        <f>"Hold " &amp; Table1[[#This Row],[Dette er for hold '# (fx 1-8 eller 1)]] &amp; " " &amp; Table1[[#This Row],[Beskrivelse]]</f>
        <v>Hold 9-12 Eksaminatorisk klinik (neurokirurgi)</v>
      </c>
      <c r="C588" s="31">
        <f>IF(Table1[[#This Row],[Navn]]&lt;&gt;"",DATE($T$7, 1, -2) - WEEKDAY(DATE($T$7, 1, 3)) +Table1[[#This Row],[Kal uge]]* 7+Table1[[#This Row],[Uge dag]]-1,"")</f>
        <v>44160</v>
      </c>
      <c r="D588" s="30">
        <v>0.59375</v>
      </c>
      <c r="E588" s="30">
        <v>0.625</v>
      </c>
      <c r="G588" t="s">
        <v>39</v>
      </c>
      <c r="H588" s="146" t="s">
        <v>232</v>
      </c>
      <c r="I588" s="14" t="s">
        <v>86</v>
      </c>
      <c r="M588" s="16"/>
      <c r="N588" s="147"/>
      <c r="P588">
        <v>48</v>
      </c>
      <c r="R588">
        <v>3</v>
      </c>
      <c r="V588" s="40">
        <v>50</v>
      </c>
      <c r="W588" s="40">
        <v>48</v>
      </c>
      <c r="X588" s="40">
        <v>24</v>
      </c>
      <c r="Z588" s="147"/>
    </row>
    <row r="589" spans="1:26" ht="15">
      <c r="A589" s="16" t="s">
        <v>90</v>
      </c>
      <c r="B589" s="2" t="str">
        <f>"Hold " &amp; Table1[[#This Row],[Dette er for hold '# (fx 1-8 eller 1)]] &amp; " " &amp; Table1[[#This Row],[Beskrivelse]]</f>
        <v>Hold 9-12 Eksaminatorisk klinik (neurokirurgi)</v>
      </c>
      <c r="C589" s="31">
        <f>IF(Table1[[#This Row],[Navn]]&lt;&gt;"",DATE($T$7, 1, -2) - WEEKDAY(DATE($T$7, 1, 3)) +Table1[[#This Row],[Kal uge]]* 7+Table1[[#This Row],[Uge dag]]-1,"")</f>
        <v>44173</v>
      </c>
      <c r="D589" s="30">
        <v>0.59375</v>
      </c>
      <c r="E589" s="30">
        <v>0.625</v>
      </c>
      <c r="F589" s="60"/>
      <c r="G589" t="s">
        <v>39</v>
      </c>
      <c r="H589" s="146" t="s">
        <v>232</v>
      </c>
      <c r="I589" s="14" t="s">
        <v>86</v>
      </c>
      <c r="M589" s="16"/>
      <c r="N589" s="147"/>
      <c r="P589" s="16">
        <v>50</v>
      </c>
      <c r="R589">
        <v>2</v>
      </c>
      <c r="V589" s="40">
        <v>50</v>
      </c>
      <c r="W589" s="40">
        <v>48</v>
      </c>
      <c r="X589" s="40">
        <v>24</v>
      </c>
      <c r="Z589" s="147"/>
    </row>
    <row r="590" spans="1:26" ht="15">
      <c r="D590" s="30"/>
      <c r="E590" s="30"/>
      <c r="F590" s="60"/>
      <c r="H590" s="18"/>
      <c r="M590" s="16"/>
      <c r="W590" s="16"/>
      <c r="X590" s="16"/>
    </row>
    <row r="591" spans="1:26">
      <c r="A591" s="93"/>
      <c r="B591" s="94"/>
      <c r="C591" s="95"/>
      <c r="D591" s="96"/>
      <c r="E591" s="96"/>
      <c r="F591" s="95"/>
      <c r="G591" s="93"/>
      <c r="H591" s="97"/>
      <c r="I591" s="97"/>
      <c r="J591" s="93"/>
      <c r="K591" s="93"/>
      <c r="L591" s="93"/>
      <c r="M591" s="93"/>
      <c r="N591" s="93"/>
      <c r="P591" s="93"/>
      <c r="Q591" s="93"/>
      <c r="R591" s="93"/>
      <c r="V591" s="149"/>
      <c r="W591" s="93"/>
      <c r="X591" s="93"/>
    </row>
    <row r="592" spans="1:26">
      <c r="A592" s="93"/>
      <c r="B592" s="94"/>
      <c r="C592" s="95"/>
      <c r="D592" s="96"/>
      <c r="E592" s="96"/>
      <c r="F592" s="95"/>
      <c r="G592" s="93"/>
      <c r="H592" s="97"/>
      <c r="I592" s="97"/>
      <c r="J592" s="93"/>
      <c r="K592" s="93"/>
      <c r="L592" s="93"/>
      <c r="M592" s="93"/>
      <c r="N592" s="93"/>
      <c r="P592" s="93"/>
      <c r="Q592" s="93"/>
      <c r="R592" s="93"/>
      <c r="V592" s="149"/>
      <c r="W592" s="93"/>
      <c r="X592" s="93"/>
    </row>
    <row r="593" spans="1:26">
      <c r="A593" s="93"/>
      <c r="B593" s="94"/>
      <c r="C593" s="95"/>
      <c r="D593" s="96"/>
      <c r="E593" s="96"/>
      <c r="F593" s="95"/>
      <c r="G593" s="93"/>
      <c r="H593" s="97"/>
      <c r="I593" s="97"/>
      <c r="J593" s="93"/>
      <c r="K593" s="93"/>
      <c r="L593" s="93"/>
      <c r="M593" s="93"/>
      <c r="N593" s="93"/>
      <c r="P593" s="93"/>
      <c r="Q593" s="93"/>
      <c r="R593" s="93"/>
      <c r="V593" s="149"/>
      <c r="W593" s="93"/>
      <c r="X593" s="93"/>
    </row>
    <row r="594" spans="1:26" s="16" customFormat="1">
      <c r="A594" s="6"/>
      <c r="B594" s="11"/>
      <c r="C594" s="103"/>
      <c r="D594" s="104"/>
      <c r="E594" s="104"/>
      <c r="F594" s="103"/>
      <c r="G594" s="6"/>
      <c r="H594" s="13"/>
      <c r="I594" s="13"/>
      <c r="J594" s="6"/>
      <c r="K594" s="6"/>
      <c r="L594" s="6"/>
      <c r="M594" s="6"/>
      <c r="N594" s="6"/>
      <c r="O594"/>
      <c r="P594" s="6"/>
      <c r="Q594" s="6"/>
      <c r="R594" s="6"/>
      <c r="V594" s="6"/>
      <c r="W594" s="6"/>
      <c r="X594" s="6"/>
    </row>
    <row r="595" spans="1:26" ht="20.25">
      <c r="B595" s="72" t="s">
        <v>89</v>
      </c>
      <c r="D595" s="30"/>
      <c r="E595" s="30"/>
      <c r="G595" s="14"/>
      <c r="H595" s="18"/>
      <c r="J595" s="14"/>
      <c r="L595" s="147"/>
      <c r="M595" s="16"/>
      <c r="N595" s="147"/>
      <c r="W595" s="16"/>
      <c r="X595" s="16"/>
    </row>
    <row r="596" spans="1:26" ht="15">
      <c r="A596" s="16" t="s">
        <v>91</v>
      </c>
      <c r="B596" s="2" t="str">
        <f>"Hold " &amp; Table1[[#This Row],[Dette er for hold '# (fx 1-8 eller 1)]] &amp; " " &amp; Table1[[#This Row],[Beskrivelse]]</f>
        <v>Hold 5-8 Eksaminatorisk klinik (Neurologi)</v>
      </c>
      <c r="C596" s="31">
        <f>IF(Table1[[#This Row],[Navn]]&lt;&gt;"",DATE($T$7, 1, -2) - WEEKDAY(DATE($T$7, 1, 3)) +Table1[[#This Row],[Kal uge]]* 7+Table1[[#This Row],[Uge dag]]-1,"")</f>
        <v>44069</v>
      </c>
      <c r="D596" s="30">
        <v>0.63541666666666663</v>
      </c>
      <c r="E596" s="30">
        <v>0.66666666666666663</v>
      </c>
      <c r="G596" s="14" t="s">
        <v>40</v>
      </c>
      <c r="H596" s="146" t="s">
        <v>219</v>
      </c>
      <c r="I596" s="14" t="s">
        <v>84</v>
      </c>
      <c r="J596" s="14"/>
      <c r="M596" s="16"/>
      <c r="N596" s="147"/>
      <c r="P596">
        <v>35</v>
      </c>
      <c r="R596">
        <v>3</v>
      </c>
      <c r="V596" s="40">
        <v>50</v>
      </c>
      <c r="W596" s="40">
        <v>48</v>
      </c>
      <c r="X596" s="40">
        <v>24</v>
      </c>
      <c r="Z596" s="147" t="s">
        <v>218</v>
      </c>
    </row>
    <row r="597" spans="1:26" ht="20.25" customHeight="1">
      <c r="A597" s="16" t="s">
        <v>91</v>
      </c>
      <c r="B597" s="2" t="str">
        <f>"Hold " &amp; Table1[[#This Row],[Dette er for hold '# (fx 1-8 eller 1)]] &amp; " " &amp; Table1[[#This Row],[Beskrivelse]]</f>
        <v>Hold 5-8 Eksaminatorisk klinik (Neurologi)</v>
      </c>
      <c r="C597" s="31">
        <f>IF(Table1[[#This Row],[Navn]]&lt;&gt;"",DATE($T$7, 1, -2) - WEEKDAY(DATE($T$7, 1, 3)) +Table1[[#This Row],[Kal uge]]* 7+Table1[[#This Row],[Uge dag]]-1,"")</f>
        <v>44082</v>
      </c>
      <c r="D597" s="30">
        <v>0.63541666666666663</v>
      </c>
      <c r="E597" s="30">
        <f t="shared" ref="E597" si="0">E596</f>
        <v>0.66666666666666663</v>
      </c>
      <c r="G597" s="14" t="s">
        <v>40</v>
      </c>
      <c r="H597" s="146" t="s">
        <v>232</v>
      </c>
      <c r="I597" s="14" t="s">
        <v>84</v>
      </c>
      <c r="J597" s="14"/>
      <c r="M597" s="16"/>
      <c r="N597" s="147"/>
      <c r="P597">
        <v>37</v>
      </c>
      <c r="R597">
        <v>2</v>
      </c>
      <c r="V597" s="40">
        <v>50</v>
      </c>
      <c r="W597" s="40">
        <v>48</v>
      </c>
      <c r="X597" s="40">
        <v>24</v>
      </c>
      <c r="Z597" s="147"/>
    </row>
    <row r="598" spans="1:26" ht="20.25" customHeight="1">
      <c r="D598" s="30"/>
      <c r="E598" s="30"/>
      <c r="G598" s="14"/>
      <c r="H598" s="18"/>
      <c r="J598" s="14"/>
      <c r="M598" s="16"/>
      <c r="N598" s="147"/>
      <c r="W598" s="16"/>
      <c r="X598" s="16"/>
      <c r="Z598" s="147"/>
    </row>
    <row r="599" spans="1:26" ht="20.25" customHeight="1">
      <c r="A599" s="16" t="s">
        <v>91</v>
      </c>
      <c r="B599" s="2" t="str">
        <f>"Hold " &amp; Table1[[#This Row],[Dette er for hold '# (fx 1-8 eller 1)]] &amp; " " &amp; Table1[[#This Row],[Beskrivelse]]</f>
        <v>Hold 1-4 Eksaminatorisk klinik (Neurologi)</v>
      </c>
      <c r="C599" s="31">
        <f>IF(Table1[[#This Row],[Navn]]&lt;&gt;"",DATE($T$7, 1, -2) - WEEKDAY(DATE($T$7, 1, 3)) +Table1[[#This Row],[Kal uge]]* 7+Table1[[#This Row],[Uge dag]]-1,"")</f>
        <v>44104</v>
      </c>
      <c r="D599" s="30">
        <v>0.63541666666666663</v>
      </c>
      <c r="E599" s="30">
        <v>0.66666666666666663</v>
      </c>
      <c r="G599" s="14" t="s">
        <v>40</v>
      </c>
      <c r="H599" s="146" t="s">
        <v>232</v>
      </c>
      <c r="I599" s="14" t="s">
        <v>35</v>
      </c>
      <c r="J599" s="14"/>
      <c r="M599" s="16"/>
      <c r="N599" s="147"/>
      <c r="P599">
        <v>40</v>
      </c>
      <c r="R599">
        <v>3</v>
      </c>
      <c r="V599" s="40">
        <v>50</v>
      </c>
      <c r="W599" s="40">
        <v>48</v>
      </c>
      <c r="X599" s="40">
        <v>24</v>
      </c>
      <c r="Z599" s="147"/>
    </row>
    <row r="600" spans="1:26" ht="20.25" customHeight="1">
      <c r="A600" s="16" t="s">
        <v>91</v>
      </c>
      <c r="B600" s="2" t="str">
        <f>"Hold " &amp; Table1[[#This Row],[Dette er for hold '# (fx 1-8 eller 1)]] &amp; " " &amp; Table1[[#This Row],[Beskrivelse]]</f>
        <v>Hold 1-4 Eksaminatorisk klinik (Neurologi)</v>
      </c>
      <c r="C600" s="31">
        <f>IF(Table1[[#This Row],[Navn]]&lt;&gt;"",DATE($T$7, 1, -2) - WEEKDAY(DATE($T$7, 1, 3)) +Table1[[#This Row],[Kal uge]]* 7+Table1[[#This Row],[Uge dag]]-1,"")</f>
        <v>44117</v>
      </c>
      <c r="D600" s="30">
        <v>0.63541666666666663</v>
      </c>
      <c r="E600" s="30">
        <f t="shared" ref="E600" si="1">E599</f>
        <v>0.66666666666666663</v>
      </c>
      <c r="G600" s="14" t="s">
        <v>40</v>
      </c>
      <c r="H600" s="146" t="s">
        <v>232</v>
      </c>
      <c r="I600" s="14" t="s">
        <v>35</v>
      </c>
      <c r="J600" s="14"/>
      <c r="M600" s="16"/>
      <c r="N600" s="147"/>
      <c r="P600">
        <v>42</v>
      </c>
      <c r="R600">
        <v>2</v>
      </c>
      <c r="V600" s="40">
        <v>50</v>
      </c>
      <c r="W600" s="40">
        <v>48</v>
      </c>
      <c r="X600" s="40">
        <v>24</v>
      </c>
      <c r="Z600" s="147"/>
    </row>
    <row r="601" spans="1:26" ht="20.25" customHeight="1">
      <c r="D601" s="30"/>
      <c r="E601" s="30"/>
      <c r="G601" s="14"/>
      <c r="H601" s="18"/>
      <c r="J601" s="14"/>
      <c r="M601" s="16"/>
      <c r="N601" s="147"/>
      <c r="W601" s="16"/>
      <c r="X601" s="16"/>
      <c r="Z601" s="147"/>
    </row>
    <row r="602" spans="1:26" ht="20.25" customHeight="1">
      <c r="A602" s="16" t="s">
        <v>91</v>
      </c>
      <c r="B602" s="2" t="str">
        <f>"Hold " &amp; Table1[[#This Row],[Dette er for hold '# (fx 1-8 eller 1)]] &amp; " " &amp; Table1[[#This Row],[Beskrivelse]]</f>
        <v>Hold 13-16 Eksaminatorisk klinik (Neurologi)</v>
      </c>
      <c r="C602" s="31">
        <f>IF(Table1[[#This Row],[Navn]]&lt;&gt;"",DATE($T$7, 1, -2) - WEEKDAY(DATE($T$7, 1, 3)) +Table1[[#This Row],[Kal uge]]* 7+Table1[[#This Row],[Uge dag]]-1,"")</f>
        <v>44125</v>
      </c>
      <c r="D602" s="30">
        <v>0.63541666666666663</v>
      </c>
      <c r="E602" s="30">
        <v>0.66666666666666663</v>
      </c>
      <c r="G602" s="14" t="s">
        <v>40</v>
      </c>
      <c r="H602" s="146" t="s">
        <v>232</v>
      </c>
      <c r="I602" s="14" t="s">
        <v>85</v>
      </c>
      <c r="J602" s="14"/>
      <c r="M602" s="16"/>
      <c r="N602" s="147"/>
      <c r="P602">
        <v>43</v>
      </c>
      <c r="R602">
        <v>3</v>
      </c>
      <c r="V602" s="40">
        <v>50</v>
      </c>
      <c r="W602" s="40">
        <v>48</v>
      </c>
      <c r="X602" s="40">
        <v>24</v>
      </c>
      <c r="Z602" s="147"/>
    </row>
    <row r="603" spans="1:26" ht="20.25" customHeight="1">
      <c r="A603" s="16" t="s">
        <v>91</v>
      </c>
      <c r="B603" s="2" t="str">
        <f>"Hold " &amp; Table1[[#This Row],[Dette er for hold '# (fx 1-8 eller 1)]] &amp; " " &amp; Table1[[#This Row],[Beskrivelse]]</f>
        <v>Hold 13-16 Eksaminatorisk klinik (Neurologi)</v>
      </c>
      <c r="C603" s="31">
        <f>IF(Table1[[#This Row],[Navn]]&lt;&gt;"",DATE($T$7, 1, -2) - WEEKDAY(DATE($T$7, 1, 3)) +Table1[[#This Row],[Kal uge]]* 7+Table1[[#This Row],[Uge dag]]-1,"")</f>
        <v>44138</v>
      </c>
      <c r="D603" s="30">
        <v>0.63541666666666663</v>
      </c>
      <c r="E603" s="30">
        <f t="shared" ref="E603" si="2">E602</f>
        <v>0.66666666666666663</v>
      </c>
      <c r="G603" s="14" t="s">
        <v>40</v>
      </c>
      <c r="H603" s="146" t="s">
        <v>232</v>
      </c>
      <c r="I603" s="14" t="s">
        <v>85</v>
      </c>
      <c r="J603" s="14"/>
      <c r="M603" s="16"/>
      <c r="N603" s="147"/>
      <c r="P603">
        <v>45</v>
      </c>
      <c r="R603">
        <v>2</v>
      </c>
      <c r="V603" s="40">
        <v>50</v>
      </c>
      <c r="W603" s="40">
        <v>48</v>
      </c>
      <c r="X603" s="40">
        <v>24</v>
      </c>
      <c r="Z603" s="147"/>
    </row>
    <row r="604" spans="1:26" ht="20.25" customHeight="1">
      <c r="D604" s="30"/>
      <c r="E604" s="30"/>
      <c r="G604" s="14"/>
      <c r="H604" s="18"/>
      <c r="J604" s="14"/>
      <c r="M604" s="16"/>
      <c r="N604" s="147"/>
      <c r="W604" s="16"/>
      <c r="X604" s="16"/>
      <c r="Z604" s="147"/>
    </row>
    <row r="605" spans="1:26" ht="15">
      <c r="A605" s="16" t="s">
        <v>91</v>
      </c>
      <c r="B605" s="2" t="str">
        <f>"Hold " &amp; Table1[[#This Row],[Dette er for hold '# (fx 1-8 eller 1)]] &amp; " " &amp; Table1[[#This Row],[Beskrivelse]]</f>
        <v>Hold 9-12 Eksaminatorisk klinik (Neurologi)</v>
      </c>
      <c r="C605" s="31">
        <f>IF(Table1[[#This Row],[Navn]]&lt;&gt;"",DATE($T$7, 1, -2) - WEEKDAY(DATE($T$7, 1, 3)) +Table1[[#This Row],[Kal uge]]* 7+Table1[[#This Row],[Uge dag]]-1,"")</f>
        <v>44160</v>
      </c>
      <c r="D605" s="30">
        <v>0.63541666666666663</v>
      </c>
      <c r="E605" s="30">
        <v>0.66666666666666663</v>
      </c>
      <c r="G605" s="14" t="s">
        <v>40</v>
      </c>
      <c r="H605" s="146" t="s">
        <v>232</v>
      </c>
      <c r="I605" s="14" t="s">
        <v>86</v>
      </c>
      <c r="J605" s="14"/>
      <c r="M605" s="16"/>
      <c r="N605" s="147"/>
      <c r="P605">
        <v>48</v>
      </c>
      <c r="R605">
        <v>3</v>
      </c>
      <c r="V605" s="40">
        <v>50</v>
      </c>
      <c r="W605" s="40">
        <v>48</v>
      </c>
      <c r="X605" s="40">
        <v>24</v>
      </c>
      <c r="Z605" s="147"/>
    </row>
    <row r="606" spans="1:26" ht="15">
      <c r="A606" s="16" t="s">
        <v>91</v>
      </c>
      <c r="B606" s="2" t="str">
        <f>"Hold " &amp; Table1[[#This Row],[Dette er for hold '# (fx 1-8 eller 1)]] &amp; " " &amp; Table1[[#This Row],[Beskrivelse]]</f>
        <v>Hold 9-12 Eksaminatorisk klinik (Neurologi)</v>
      </c>
      <c r="C606" s="31">
        <f>IF(Table1[[#This Row],[Navn]]&lt;&gt;"",DATE($T$7, 1, -2) - WEEKDAY(DATE($T$7, 1, 3)) +Table1[[#This Row],[Kal uge]]* 7+Table1[[#This Row],[Uge dag]]-1,"")</f>
        <v>44173</v>
      </c>
      <c r="D606" s="30">
        <v>0.63541666666666663</v>
      </c>
      <c r="E606" s="30">
        <f t="shared" ref="E606" si="3">E605</f>
        <v>0.66666666666666663</v>
      </c>
      <c r="G606" s="14" t="s">
        <v>40</v>
      </c>
      <c r="H606" s="146" t="s">
        <v>232</v>
      </c>
      <c r="I606" s="14" t="s">
        <v>86</v>
      </c>
      <c r="J606" s="14"/>
      <c r="M606" s="16"/>
      <c r="N606" s="147"/>
      <c r="P606" s="16">
        <v>50</v>
      </c>
      <c r="R606">
        <v>2</v>
      </c>
      <c r="V606" s="40">
        <v>50</v>
      </c>
      <c r="W606" s="40">
        <v>48</v>
      </c>
      <c r="X606" s="40">
        <v>24</v>
      </c>
      <c r="Z606" s="147"/>
    </row>
    <row r="607" spans="1:26" ht="15">
      <c r="D607" s="30"/>
      <c r="E607" s="30"/>
      <c r="G607" s="14"/>
      <c r="H607" s="18"/>
      <c r="J607" s="14"/>
      <c r="M607" s="16"/>
      <c r="W607" s="16"/>
      <c r="X607" s="16"/>
    </row>
    <row r="608" spans="1:26">
      <c r="A608" s="93"/>
      <c r="B608" s="94"/>
      <c r="C608" s="95"/>
      <c r="D608" s="96"/>
      <c r="E608" s="96"/>
      <c r="F608" s="95"/>
      <c r="G608" s="93"/>
      <c r="H608" s="141"/>
      <c r="I608" s="97"/>
      <c r="J608" s="93"/>
      <c r="K608" s="93"/>
      <c r="L608" s="93"/>
      <c r="M608" s="93"/>
      <c r="N608" s="93"/>
      <c r="P608" s="93"/>
      <c r="Q608" s="93"/>
      <c r="R608" s="93"/>
      <c r="V608" s="149"/>
      <c r="W608" s="93"/>
      <c r="X608" s="93"/>
    </row>
    <row r="609" spans="1:26">
      <c r="A609" s="93"/>
      <c r="B609" s="94"/>
      <c r="C609" s="95"/>
      <c r="D609" s="96"/>
      <c r="E609" s="96"/>
      <c r="F609" s="95"/>
      <c r="G609" s="93"/>
      <c r="H609" s="141"/>
      <c r="I609" s="97"/>
      <c r="J609" s="93"/>
      <c r="K609" s="93"/>
      <c r="L609" s="93"/>
      <c r="M609" s="93"/>
      <c r="N609" s="93"/>
      <c r="P609" s="93"/>
      <c r="Q609" s="93"/>
      <c r="R609" s="93"/>
      <c r="V609" s="149"/>
      <c r="W609" s="93"/>
      <c r="X609" s="93"/>
    </row>
    <row r="610" spans="1:26">
      <c r="A610" s="93"/>
      <c r="B610" s="94"/>
      <c r="C610" s="95"/>
      <c r="D610" s="96"/>
      <c r="E610" s="96"/>
      <c r="F610" s="95"/>
      <c r="G610" s="93"/>
      <c r="H610" s="141"/>
      <c r="I610" s="97"/>
      <c r="J610" s="93"/>
      <c r="K610" s="93"/>
      <c r="L610" s="93"/>
      <c r="M610" s="93"/>
      <c r="N610" s="93"/>
      <c r="P610" s="93"/>
      <c r="Q610" s="93"/>
      <c r="R610" s="93"/>
      <c r="V610" s="149"/>
      <c r="W610" s="93"/>
      <c r="X610" s="93"/>
    </row>
    <row r="611" spans="1:26" ht="15">
      <c r="D611" s="30"/>
      <c r="E611" s="30"/>
      <c r="G611" s="14"/>
      <c r="H611" s="18"/>
      <c r="J611" s="14"/>
      <c r="M611" s="16"/>
      <c r="W611" s="16"/>
      <c r="X611" s="16"/>
    </row>
    <row r="612" spans="1:26" ht="20.25">
      <c r="B612" s="70" t="s">
        <v>23</v>
      </c>
      <c r="D612" s="30"/>
      <c r="E612" s="30"/>
      <c r="M612" s="16"/>
      <c r="R612" t="s">
        <v>42</v>
      </c>
      <c r="W612" s="16"/>
      <c r="X612" s="16"/>
    </row>
    <row r="613" spans="1:26" s="16" customFormat="1" ht="15">
      <c r="A613" s="16" t="s">
        <v>94</v>
      </c>
      <c r="B613" s="2" t="str">
        <f>IF(Table1[[#This Row],[Fag]]&lt;&gt;"","Hold " &amp; Table1[[#This Row],[Dette er for hold '# (fx 1-8 eller 1)]] &amp; " " &amp; Table1[[#This Row],[Beskrivelse]],"")</f>
        <v>Hold 5-8 Neurofag - TBL - Stroke</v>
      </c>
      <c r="C613" s="165">
        <f>IF(Table1[[#This Row],[Navn]]&lt;&gt;"",DATE($T$7, 1, -2) - WEEKDAY(DATE($T$7, 1, 3)) +Table1[[#This Row],[Kal uge]]* 7+Table1[[#This Row],[Uge dag]]-1,"")</f>
        <v>44076</v>
      </c>
      <c r="D613" s="166">
        <v>0.38541666666666669</v>
      </c>
      <c r="E613" s="166">
        <v>0.5</v>
      </c>
      <c r="F613" s="40"/>
      <c r="G613" s="167" t="s">
        <v>45</v>
      </c>
      <c r="H613" s="167" t="s">
        <v>231</v>
      </c>
      <c r="I613" s="167" t="s">
        <v>84</v>
      </c>
      <c r="J613" s="40" t="s">
        <v>171</v>
      </c>
      <c r="K613" s="40"/>
      <c r="L613" s="40"/>
      <c r="M613" s="40"/>
      <c r="N613" s="40"/>
      <c r="O613"/>
      <c r="P613" s="40">
        <v>36</v>
      </c>
      <c r="Q613" s="40"/>
      <c r="R613" s="40">
        <v>3</v>
      </c>
      <c r="S613" s="40"/>
      <c r="T613" s="40"/>
      <c r="U613" s="40"/>
      <c r="V613" s="40">
        <v>50</v>
      </c>
      <c r="W613" s="40">
        <v>87</v>
      </c>
      <c r="X613" s="40">
        <v>40</v>
      </c>
      <c r="Z613" s="147" t="s">
        <v>218</v>
      </c>
    </row>
    <row r="614" spans="1:26" s="16" customFormat="1" ht="15">
      <c r="A614" s="16" t="s">
        <v>94</v>
      </c>
      <c r="B614" s="2" t="str">
        <f>IF(Table1[[#This Row],[Fag]]&lt;&gt;"","Hold " &amp; Table1[[#This Row],[Dette er for hold '# (fx 1-8 eller 1)]] &amp; " " &amp; Table1[[#This Row],[Beskrivelse]],"")</f>
        <v>Hold 5-8 Neurofag - TBL - Neuromuskulær</v>
      </c>
      <c r="C614" s="165">
        <f>IF(Table1[[#This Row],[Navn]]&lt;&gt;"",DATE($T$7, 1, -2) - WEEKDAY(DATE($T$7, 1, 3)) +Table1[[#This Row],[Kal uge]]* 7+Table1[[#This Row],[Uge dag]]-1,"")</f>
        <v>44084</v>
      </c>
      <c r="D614" s="166">
        <v>0.34375</v>
      </c>
      <c r="E614" s="166">
        <v>0.45833333333333331</v>
      </c>
      <c r="F614" s="40"/>
      <c r="G614" s="167" t="s">
        <v>46</v>
      </c>
      <c r="H614" s="167" t="s">
        <v>231</v>
      </c>
      <c r="I614" s="167" t="s">
        <v>84</v>
      </c>
      <c r="J614" s="40" t="s">
        <v>138</v>
      </c>
      <c r="K614" s="40"/>
      <c r="L614" s="40"/>
      <c r="M614" s="40"/>
      <c r="N614" s="40"/>
      <c r="O614"/>
      <c r="P614" s="40">
        <v>37</v>
      </c>
      <c r="Q614" s="40"/>
      <c r="R614" s="40">
        <v>4</v>
      </c>
      <c r="S614" s="40"/>
      <c r="T614" s="40"/>
      <c r="U614" s="40"/>
      <c r="V614" s="40">
        <v>50</v>
      </c>
      <c r="W614" s="40">
        <v>53</v>
      </c>
      <c r="X614" s="40">
        <v>35</v>
      </c>
      <c r="Y614" s="16" t="s">
        <v>201</v>
      </c>
      <c r="Z614" s="147"/>
    </row>
    <row r="615" spans="1:26" s="16" customFormat="1" ht="15">
      <c r="A615" s="16" t="s">
        <v>94</v>
      </c>
      <c r="B615" s="2" t="str">
        <f>IF(Table1[[#This Row],[Fag]]&lt;&gt;"","Hold " &amp; Table1[[#This Row],[Dette er for hold '# (fx 1-8 eller 1)]] &amp; " " &amp; Table1[[#This Row],[Beskrivelse]],"")</f>
        <v>Hold 5-8 Neurofag - TBL - Anfaldslidelser</v>
      </c>
      <c r="C615" s="71">
        <f>IF(Table1[[#This Row],[Navn]]&lt;&gt;"",DATE($T$7, 1, -2) - WEEKDAY(DATE($T$7, 1, 3)) +Table1[[#This Row],[Kal uge]]* 7+Table1[[#This Row],[Uge dag]]-1,"")</f>
        <v>44085</v>
      </c>
      <c r="D615" s="168">
        <v>0.34375</v>
      </c>
      <c r="E615" s="168">
        <v>0.45833333333333331</v>
      </c>
      <c r="F615" s="157"/>
      <c r="G615" s="157" t="s">
        <v>44</v>
      </c>
      <c r="H615" s="146" t="s">
        <v>130</v>
      </c>
      <c r="I615" s="146" t="s">
        <v>84</v>
      </c>
      <c r="J615" s="157" t="s">
        <v>172</v>
      </c>
      <c r="K615" s="157"/>
      <c r="L615" s="157"/>
      <c r="M615" s="157"/>
      <c r="N615" s="157"/>
      <c r="O615"/>
      <c r="P615" s="157">
        <v>37</v>
      </c>
      <c r="Q615" s="157"/>
      <c r="R615" s="157">
        <v>5</v>
      </c>
      <c r="S615" s="157"/>
      <c r="T615" s="157"/>
      <c r="U615" s="157"/>
      <c r="V615" s="157">
        <v>50</v>
      </c>
      <c r="W615" s="157">
        <v>119</v>
      </c>
      <c r="X615" s="157">
        <v>64</v>
      </c>
      <c r="Z615" s="147"/>
    </row>
    <row r="616" spans="1:26" s="16" customFormat="1" ht="20.25">
      <c r="B616" s="92"/>
      <c r="C616" s="36"/>
      <c r="D616" s="30"/>
      <c r="E616" s="30"/>
      <c r="H616" s="18"/>
      <c r="I616" s="18"/>
      <c r="J616"/>
      <c r="O616"/>
      <c r="Z616" s="147"/>
    </row>
    <row r="617" spans="1:26" s="16" customFormat="1" ht="15">
      <c r="A617" s="16" t="s">
        <v>94</v>
      </c>
      <c r="B617" s="2" t="str">
        <f>IF(Table1[[#This Row],[Fag]]&lt;&gt;"","Hold " &amp; Table1[[#This Row],[Dette er for hold '# (fx 1-8 eller 1)]] &amp; " " &amp; Table1[[#This Row],[Beskrivelse]],"")</f>
        <v>Hold 1-4 Neurofag - TBL - Stroke</v>
      </c>
      <c r="C617" s="165">
        <f>IF(Table1[[#This Row],[Navn]]&lt;&gt;"",DATE($T$7, 1, -2) - WEEKDAY(DATE($T$7, 1, 3)) +Table1[[#This Row],[Kal uge]]* 7+Table1[[#This Row],[Uge dag]]-1,"")</f>
        <v>44111</v>
      </c>
      <c r="D617" s="166">
        <v>0.34375</v>
      </c>
      <c r="E617" s="166">
        <v>0.45833333333333331</v>
      </c>
      <c r="F617" s="40"/>
      <c r="G617" s="167" t="s">
        <v>45</v>
      </c>
      <c r="H617" s="167" t="s">
        <v>231</v>
      </c>
      <c r="I617" s="167" t="s">
        <v>35</v>
      </c>
      <c r="J617" s="40" t="s">
        <v>171</v>
      </c>
      <c r="K617" s="40"/>
      <c r="L617" s="40"/>
      <c r="M617" s="40"/>
      <c r="N617" s="40"/>
      <c r="O617"/>
      <c r="P617" s="40">
        <v>41</v>
      </c>
      <c r="Q617" s="40"/>
      <c r="R617" s="40">
        <v>3</v>
      </c>
      <c r="S617" s="40"/>
      <c r="T617" s="40"/>
      <c r="U617" s="40"/>
      <c r="V617" s="40">
        <v>50</v>
      </c>
      <c r="W617" s="40">
        <v>53</v>
      </c>
      <c r="X617" s="40">
        <v>35</v>
      </c>
      <c r="Z617" s="147"/>
    </row>
    <row r="618" spans="1:26" s="16" customFormat="1" ht="15">
      <c r="A618" s="16" t="s">
        <v>94</v>
      </c>
      <c r="B618" s="2" t="str">
        <f>IF(Table1[[#This Row],[Fag]]&lt;&gt;"","Hold " &amp; Table1[[#This Row],[Dette er for hold '# (fx 1-8 eller 1)]] &amp; " " &amp; Table1[[#This Row],[Beskrivelse]],"")</f>
        <v>Hold 1-4 Neurofag - TBL - Neuromuskulær</v>
      </c>
      <c r="C618" s="165">
        <f>IF(Table1[[#This Row],[Navn]]&lt;&gt;"",DATE($T$7, 1, -2) - WEEKDAY(DATE($T$7, 1, 3)) +Table1[[#This Row],[Kal uge]]* 7+Table1[[#This Row],[Uge dag]]-1,"")</f>
        <v>44119</v>
      </c>
      <c r="D618" s="166">
        <v>0.34375</v>
      </c>
      <c r="E618" s="166">
        <v>0.45833333333333331</v>
      </c>
      <c r="F618" s="40"/>
      <c r="G618" s="167" t="s">
        <v>46</v>
      </c>
      <c r="H618" s="167" t="s">
        <v>231</v>
      </c>
      <c r="I618" s="167" t="s">
        <v>35</v>
      </c>
      <c r="J618" s="40" t="s">
        <v>138</v>
      </c>
      <c r="K618" s="40"/>
      <c r="L618" s="40"/>
      <c r="M618" s="40"/>
      <c r="N618" s="40"/>
      <c r="O618"/>
      <c r="P618" s="40">
        <v>42</v>
      </c>
      <c r="Q618" s="40"/>
      <c r="R618" s="40">
        <v>4</v>
      </c>
      <c r="S618" s="40"/>
      <c r="T618" s="40"/>
      <c r="U618" s="40"/>
      <c r="V618" s="40">
        <v>50</v>
      </c>
      <c r="W618" s="40">
        <v>87</v>
      </c>
      <c r="X618" s="40">
        <v>40</v>
      </c>
      <c r="Z618" s="147"/>
    </row>
    <row r="619" spans="1:26" s="16" customFormat="1" ht="15">
      <c r="A619" s="16" t="s">
        <v>94</v>
      </c>
      <c r="B619" s="2" t="str">
        <f>IF(Table1[[#This Row],[Fag]]&lt;&gt;"","Hold " &amp; Table1[[#This Row],[Dette er for hold '# (fx 1-8 eller 1)]] &amp; " " &amp; Table1[[#This Row],[Beskrivelse]],"")</f>
        <v>Hold 1-4 Neurofag - TBL - Anfaldslidelser</v>
      </c>
      <c r="C619" s="71">
        <f>IF(Table1[[#This Row],[Navn]]&lt;&gt;"",DATE($T$7, 1, -2) - WEEKDAY(DATE($T$7, 1, 3)) +Table1[[#This Row],[Kal uge]]* 7+Table1[[#This Row],[Uge dag]]-1,"")</f>
        <v>44120</v>
      </c>
      <c r="D619" s="168">
        <v>0.34375</v>
      </c>
      <c r="E619" s="168">
        <v>0.45833333333333331</v>
      </c>
      <c r="F619" s="157"/>
      <c r="G619" s="157" t="s">
        <v>44</v>
      </c>
      <c r="H619" s="146" t="s">
        <v>140</v>
      </c>
      <c r="I619" s="146" t="s">
        <v>35</v>
      </c>
      <c r="J619" s="157" t="s">
        <v>172</v>
      </c>
      <c r="K619" s="157"/>
      <c r="L619" s="157"/>
      <c r="M619" s="157"/>
      <c r="N619" s="157"/>
      <c r="O619"/>
      <c r="P619" s="157">
        <v>42</v>
      </c>
      <c r="Q619" s="157"/>
      <c r="R619" s="157">
        <v>5</v>
      </c>
      <c r="S619" s="157"/>
      <c r="T619" s="157"/>
      <c r="U619" s="157"/>
      <c r="V619" s="157">
        <v>50</v>
      </c>
      <c r="W619" s="157">
        <v>150</v>
      </c>
      <c r="X619" s="157">
        <v>75</v>
      </c>
      <c r="Z619" s="147"/>
    </row>
    <row r="620" spans="1:26" s="16" customFormat="1" ht="20.25">
      <c r="B620" s="92"/>
      <c r="C620" s="36"/>
      <c r="D620" s="30"/>
      <c r="E620" s="30"/>
      <c r="H620" s="18"/>
      <c r="I620" s="18"/>
      <c r="J620"/>
      <c r="O620"/>
      <c r="Z620" s="147"/>
    </row>
    <row r="621" spans="1:26" s="16" customFormat="1" ht="15">
      <c r="A621" s="16" t="s">
        <v>94</v>
      </c>
      <c r="B621" s="2" t="str">
        <f>IF(Table1[[#This Row],[Fag]]&lt;&gt;"","Hold " &amp; Table1[[#This Row],[Dette er for hold '# (fx 1-8 eller 1)]] &amp; " " &amp; Table1[[#This Row],[Beskrivelse]],"")</f>
        <v>Hold 13-16 Neurofag - TBL - Neuromuskulær</v>
      </c>
      <c r="C621" s="165">
        <f>IF(Table1[[#This Row],[Navn]]&lt;&gt;"",DATE($T$7, 1, -2) - WEEKDAY(DATE($T$7, 1, 3)) +Table1[[#This Row],[Kal uge]]* 7+Table1[[#This Row],[Uge dag]]-1,"")</f>
        <v>44132</v>
      </c>
      <c r="D621" s="166">
        <v>0.34375</v>
      </c>
      <c r="E621" s="166">
        <v>0.45833333333333331</v>
      </c>
      <c r="F621" s="40"/>
      <c r="G621" s="167" t="s">
        <v>46</v>
      </c>
      <c r="H621" s="167" t="s">
        <v>231</v>
      </c>
      <c r="I621" s="167" t="s">
        <v>85</v>
      </c>
      <c r="J621" s="40" t="s">
        <v>138</v>
      </c>
      <c r="K621" s="40"/>
      <c r="L621" s="40"/>
      <c r="M621" s="40"/>
      <c r="N621" s="40"/>
      <c r="O621"/>
      <c r="P621" s="40">
        <v>44</v>
      </c>
      <c r="Q621" s="40"/>
      <c r="R621" s="40">
        <v>3</v>
      </c>
      <c r="S621" s="40"/>
      <c r="T621" s="40"/>
      <c r="U621" s="40"/>
      <c r="V621" s="40">
        <v>50</v>
      </c>
      <c r="W621" s="40">
        <v>53</v>
      </c>
      <c r="X621" s="40">
        <v>35</v>
      </c>
      <c r="Z621" s="147"/>
    </row>
    <row r="622" spans="1:26" s="16" customFormat="1" ht="15">
      <c r="A622" s="16" t="s">
        <v>94</v>
      </c>
      <c r="B622" s="2" t="str">
        <f>IF(Table1[[#This Row],[Fag]]&lt;&gt;"","Hold " &amp; Table1[[#This Row],[Dette er for hold '# (fx 1-8 eller 1)]] &amp; " " &amp; Table1[[#This Row],[Beskrivelse]],"")</f>
        <v>Hold 13-16 Neurofag - TBL - Stroke</v>
      </c>
      <c r="C622" s="165">
        <f>IF(Table1[[#This Row],[Navn]]&lt;&gt;"",DATE($T$7, 1, -2) - WEEKDAY(DATE($T$7, 1, 3)) +Table1[[#This Row],[Kal uge]]* 7+Table1[[#This Row],[Uge dag]]-1,"")</f>
        <v>44140</v>
      </c>
      <c r="D622" s="166">
        <v>0.34375</v>
      </c>
      <c r="E622" s="166">
        <v>0.45833333333333331</v>
      </c>
      <c r="F622" s="40"/>
      <c r="G622" s="167" t="s">
        <v>45</v>
      </c>
      <c r="H622" s="167" t="s">
        <v>231</v>
      </c>
      <c r="I622" s="167" t="s">
        <v>85</v>
      </c>
      <c r="J622" s="40" t="s">
        <v>171</v>
      </c>
      <c r="K622" s="40"/>
      <c r="L622" s="40"/>
      <c r="M622" s="40"/>
      <c r="N622" s="40"/>
      <c r="O622"/>
      <c r="P622" s="40">
        <v>45</v>
      </c>
      <c r="Q622" s="40"/>
      <c r="R622" s="40">
        <v>4</v>
      </c>
      <c r="S622" s="40"/>
      <c r="T622" s="40"/>
      <c r="U622" s="40"/>
      <c r="V622" s="40">
        <v>50</v>
      </c>
      <c r="W622" s="40">
        <v>53</v>
      </c>
      <c r="X622" s="40">
        <v>35</v>
      </c>
      <c r="Z622" s="147"/>
    </row>
    <row r="623" spans="1:26" s="16" customFormat="1" ht="15">
      <c r="A623" s="16" t="s">
        <v>94</v>
      </c>
      <c r="B623" s="2" t="str">
        <f>IF(Table1[[#This Row],[Fag]]&lt;&gt;"","Hold " &amp; Table1[[#This Row],[Dette er for hold '# (fx 1-8 eller 1)]] &amp; " " &amp; Table1[[#This Row],[Beskrivelse]],"")</f>
        <v>Hold 13-16 Neurofag - TBL - Anfaldslidelser</v>
      </c>
      <c r="C623" s="71">
        <f>IF(Table1[[#This Row],[Navn]]&lt;&gt;"",DATE($T$7, 1, -2) - WEEKDAY(DATE($T$7, 1, 3)) +Table1[[#This Row],[Kal uge]]* 7+Table1[[#This Row],[Uge dag]]-1,"")</f>
        <v>44141</v>
      </c>
      <c r="D623" s="168">
        <v>0.34375</v>
      </c>
      <c r="E623" s="168">
        <v>0.45833333333333331</v>
      </c>
      <c r="F623" s="157"/>
      <c r="G623" s="157" t="s">
        <v>44</v>
      </c>
      <c r="H623" s="146" t="s">
        <v>130</v>
      </c>
      <c r="I623" s="146" t="s">
        <v>85</v>
      </c>
      <c r="J623" s="157" t="s">
        <v>172</v>
      </c>
      <c r="K623" s="157"/>
      <c r="L623" s="157"/>
      <c r="M623" s="157"/>
      <c r="N623" s="157"/>
      <c r="O623"/>
      <c r="P623" s="157">
        <v>45</v>
      </c>
      <c r="Q623" s="157"/>
      <c r="R623" s="157">
        <v>5</v>
      </c>
      <c r="S623" s="157"/>
      <c r="T623" s="157"/>
      <c r="U623" s="157"/>
      <c r="V623" s="157">
        <v>50</v>
      </c>
      <c r="W623" s="157">
        <v>119</v>
      </c>
      <c r="X623" s="157">
        <v>64</v>
      </c>
      <c r="Z623" s="147"/>
    </row>
    <row r="624" spans="1:26" s="16" customFormat="1" ht="20.25">
      <c r="B624" s="92"/>
      <c r="C624" s="36"/>
      <c r="D624" s="30"/>
      <c r="E624" s="30"/>
      <c r="H624" s="18"/>
      <c r="I624" s="18"/>
      <c r="J624"/>
      <c r="O624"/>
      <c r="Z624" s="147"/>
    </row>
    <row r="625" spans="1:26" s="16" customFormat="1" ht="15">
      <c r="A625" s="16" t="s">
        <v>94</v>
      </c>
      <c r="B625" s="2" t="str">
        <f>IF(Table1[[#This Row],[Fag]]&lt;&gt;"","Hold " &amp; Table1[[#This Row],[Dette er for hold '# (fx 1-8 eller 1)]] &amp; " " &amp; Table1[[#This Row],[Beskrivelse]],"")</f>
        <v>Hold 9-12 Neurofag - TBL - Stroke</v>
      </c>
      <c r="C625" s="165">
        <f>IF(Table1[[#This Row],[Navn]]&lt;&gt;"",DATE($T$7, 1, -2) - WEEKDAY(DATE($T$7, 1, 3)) +Table1[[#This Row],[Kal uge]]* 7+Table1[[#This Row],[Uge dag]]-1,"")</f>
        <v>44167</v>
      </c>
      <c r="D625" s="166">
        <v>0.34375</v>
      </c>
      <c r="E625" s="166">
        <v>0.45833333333333331</v>
      </c>
      <c r="F625" s="40"/>
      <c r="G625" s="167" t="s">
        <v>45</v>
      </c>
      <c r="H625" s="167" t="s">
        <v>231</v>
      </c>
      <c r="I625" s="167" t="s">
        <v>86</v>
      </c>
      <c r="J625" s="40" t="s">
        <v>171</v>
      </c>
      <c r="K625" s="40"/>
      <c r="L625" s="40"/>
      <c r="M625" s="40"/>
      <c r="N625" s="40"/>
      <c r="O625"/>
      <c r="P625" s="40">
        <v>49</v>
      </c>
      <c r="Q625" s="40"/>
      <c r="R625" s="40">
        <v>3</v>
      </c>
      <c r="S625" s="40"/>
      <c r="T625" s="40"/>
      <c r="U625" s="40"/>
      <c r="V625" s="40">
        <v>50</v>
      </c>
      <c r="W625" s="40">
        <v>53</v>
      </c>
      <c r="X625" s="40">
        <v>35</v>
      </c>
      <c r="Z625" s="147"/>
    </row>
    <row r="626" spans="1:26" s="16" customFormat="1" ht="15">
      <c r="A626" s="16" t="s">
        <v>94</v>
      </c>
      <c r="B626" s="2" t="str">
        <f>IF(Table1[[#This Row],[Fag]]&lt;&gt;"","Hold " &amp; Table1[[#This Row],[Dette er for hold '# (fx 1-8 eller 1)]] &amp; " " &amp; Table1[[#This Row],[Beskrivelse]],"")</f>
        <v>Hold 9-12 Neurofag - TBL - Neuromuskulær</v>
      </c>
      <c r="C626" s="165">
        <f>IF(Table1[[#This Row],[Navn]]&lt;&gt;"",DATE($T$7, 1, -2) - WEEKDAY(DATE($T$7, 1, 3)) +Table1[[#This Row],[Kal uge]]* 7+Table1[[#This Row],[Uge dag]]-1,"")</f>
        <v>44175</v>
      </c>
      <c r="D626" s="166">
        <v>0.34375</v>
      </c>
      <c r="E626" s="166">
        <v>0.45833333333333331</v>
      </c>
      <c r="F626" s="40"/>
      <c r="G626" s="167" t="s">
        <v>46</v>
      </c>
      <c r="H626" s="167" t="s">
        <v>231</v>
      </c>
      <c r="I626" s="167" t="s">
        <v>86</v>
      </c>
      <c r="J626" s="40" t="s">
        <v>138</v>
      </c>
      <c r="K626" s="40"/>
      <c r="L626" s="40"/>
      <c r="M626" s="40"/>
      <c r="N626" s="40"/>
      <c r="O626"/>
      <c r="P626" s="40">
        <v>50</v>
      </c>
      <c r="Q626" s="40"/>
      <c r="R626" s="40">
        <v>4</v>
      </c>
      <c r="S626" s="40"/>
      <c r="T626" s="40"/>
      <c r="U626" s="40"/>
      <c r="V626" s="40">
        <v>50</v>
      </c>
      <c r="W626" s="40">
        <v>53</v>
      </c>
      <c r="X626" s="40">
        <v>35</v>
      </c>
      <c r="Z626" s="147"/>
    </row>
    <row r="627" spans="1:26" s="16" customFormat="1" ht="15">
      <c r="A627" s="16" t="s">
        <v>94</v>
      </c>
      <c r="B627" s="2" t="str">
        <f>IF(Table1[[#This Row],[Fag]]&lt;&gt;"","Hold " &amp; Table1[[#This Row],[Dette er for hold '# (fx 1-8 eller 1)]] &amp; " " &amp; Table1[[#This Row],[Beskrivelse]],"")</f>
        <v>Hold 9-12 Neurofag - TBL - Anfaldslidelser</v>
      </c>
      <c r="C627" s="71">
        <f>IF(Table1[[#This Row],[Navn]]&lt;&gt;"",DATE($T$7, 1, -2) - WEEKDAY(DATE($T$7, 1, 3)) +Table1[[#This Row],[Kal uge]]* 7+Table1[[#This Row],[Uge dag]]-1,"")</f>
        <v>44176</v>
      </c>
      <c r="D627" s="168">
        <v>0.34375</v>
      </c>
      <c r="E627" s="168">
        <v>0.45833333333333331</v>
      </c>
      <c r="F627" s="157"/>
      <c r="G627" s="157" t="s">
        <v>44</v>
      </c>
      <c r="H627" s="167" t="s">
        <v>231</v>
      </c>
      <c r="I627" s="146" t="s">
        <v>86</v>
      </c>
      <c r="J627" s="157" t="s">
        <v>172</v>
      </c>
      <c r="K627" s="157"/>
      <c r="L627" s="157"/>
      <c r="M627" s="157"/>
      <c r="N627" s="157"/>
      <c r="O627"/>
      <c r="P627" s="157">
        <v>50</v>
      </c>
      <c r="Q627" s="157"/>
      <c r="R627" s="157">
        <v>5</v>
      </c>
      <c r="S627" s="157"/>
      <c r="T627" s="157"/>
      <c r="U627" s="157"/>
      <c r="V627" s="157">
        <v>50</v>
      </c>
      <c r="W627" s="157">
        <v>119</v>
      </c>
      <c r="X627" s="157">
        <v>64</v>
      </c>
      <c r="Z627" s="147"/>
    </row>
    <row r="628" spans="1:26" s="16" customFormat="1" ht="20.25">
      <c r="B628" s="92"/>
      <c r="C628" s="36"/>
      <c r="D628" s="30"/>
      <c r="E628" s="30"/>
      <c r="H628" s="18"/>
      <c r="I628" s="18"/>
      <c r="O628"/>
    </row>
    <row r="629" spans="1:26">
      <c r="A629" s="93"/>
      <c r="B629" s="94"/>
      <c r="C629" s="95"/>
      <c r="D629" s="96"/>
      <c r="E629" s="96"/>
      <c r="F629" s="95"/>
      <c r="G629" s="93"/>
      <c r="H629" s="141"/>
      <c r="I629" s="97"/>
      <c r="J629" s="93"/>
      <c r="K629" s="93"/>
      <c r="L629" s="93"/>
      <c r="M629" s="93"/>
      <c r="N629" s="93"/>
      <c r="P629" s="93"/>
      <c r="Q629" s="93"/>
      <c r="R629" s="93"/>
      <c r="V629" s="149"/>
      <c r="W629" s="93"/>
      <c r="X629" s="93"/>
    </row>
    <row r="630" spans="1:26">
      <c r="A630" s="93"/>
      <c r="B630" s="94"/>
      <c r="C630" s="95"/>
      <c r="D630" s="96"/>
      <c r="E630" s="96"/>
      <c r="F630" s="95"/>
      <c r="G630" s="93"/>
      <c r="H630" s="141"/>
      <c r="I630" s="97"/>
      <c r="J630" s="93"/>
      <c r="K630" s="93"/>
      <c r="L630" s="93"/>
      <c r="M630" s="93"/>
      <c r="N630" s="93"/>
      <c r="P630" s="93"/>
      <c r="Q630" s="93"/>
      <c r="R630" s="93"/>
      <c r="V630" s="149"/>
      <c r="W630" s="93"/>
      <c r="X630" s="93"/>
    </row>
    <row r="631" spans="1:26">
      <c r="A631" s="93"/>
      <c r="B631" s="94"/>
      <c r="C631" s="95"/>
      <c r="D631" s="96"/>
      <c r="E631" s="96"/>
      <c r="F631" s="95"/>
      <c r="G631" s="93"/>
      <c r="H631" s="141"/>
      <c r="I631" s="97"/>
      <c r="J631" s="93"/>
      <c r="K631" s="93"/>
      <c r="L631" s="93"/>
      <c r="M631" s="93"/>
      <c r="N631" s="93"/>
      <c r="P631" s="93"/>
      <c r="Q631" s="93"/>
      <c r="R631" s="93"/>
      <c r="V631" s="149"/>
      <c r="W631" s="93"/>
      <c r="X631" s="93"/>
    </row>
    <row r="632" spans="1:26" ht="15">
      <c r="B632" s="45"/>
      <c r="D632" s="30"/>
      <c r="E632" s="30"/>
      <c r="G632" s="14"/>
      <c r="H632" s="126"/>
      <c r="J632" s="14"/>
      <c r="L632" s="16"/>
      <c r="M632" s="16"/>
      <c r="N632" s="16"/>
      <c r="W632" s="16"/>
      <c r="X632" s="16"/>
    </row>
    <row r="633" spans="1:26" ht="20.25">
      <c r="B633" s="70" t="s">
        <v>167</v>
      </c>
      <c r="D633" s="30"/>
      <c r="E633" s="30"/>
      <c r="G633" s="14"/>
      <c r="H633" s="126"/>
      <c r="J633" s="14"/>
      <c r="L633" s="16"/>
      <c r="M633" s="16"/>
      <c r="N633" s="16"/>
      <c r="W633" s="16"/>
      <c r="X633" s="16"/>
    </row>
    <row r="634" spans="1:26" ht="15">
      <c r="A634" s="16" t="s">
        <v>47</v>
      </c>
      <c r="B634" s="45" t="str">
        <f>IF(Table1[[#This Row],[Fag]]&lt;&gt;"","Hold " &amp; Table1[[#This Row],[Dette er for hold '# (fx 1-8 eller 1)]] &amp; " " &amp; Table1[[#This Row],[Beskrivelse]],"")</f>
        <v>Hold 5-8 Forelæsning: Parkinson og demens</v>
      </c>
      <c r="C634" s="71">
        <f>IF(Table1[[#This Row],[Navn]]&lt;&gt;"",DATE($T$7, 1, -2) - WEEKDAY(DATE($T$7, 1, 3)) +Table1[[#This Row],[Kal uge]]* 7+Table1[[#This Row],[Uge dag]]-1,"")</f>
        <v>44068</v>
      </c>
      <c r="D634" s="168">
        <v>0.47916666666666669</v>
      </c>
      <c r="E634" s="168">
        <v>0.55208333333333337</v>
      </c>
      <c r="F634" s="157"/>
      <c r="G634" s="146" t="s">
        <v>48</v>
      </c>
      <c r="H634" s="146" t="s">
        <v>180</v>
      </c>
      <c r="I634" s="146" t="s">
        <v>84</v>
      </c>
      <c r="J634" s="146" t="s">
        <v>220</v>
      </c>
      <c r="K634" s="157"/>
      <c r="L634" s="157"/>
      <c r="M634" s="157"/>
      <c r="N634" s="157"/>
      <c r="P634" s="157">
        <v>35</v>
      </c>
      <c r="Q634" s="157"/>
      <c r="R634" s="157">
        <v>2</v>
      </c>
      <c r="S634" s="157"/>
      <c r="T634" s="157"/>
      <c r="U634" s="157"/>
      <c r="V634" s="157">
        <v>50</v>
      </c>
      <c r="W634" s="157">
        <v>140</v>
      </c>
      <c r="X634" s="157">
        <v>70</v>
      </c>
      <c r="Z634" s="147" t="s">
        <v>218</v>
      </c>
    </row>
    <row r="635" spans="1:26" s="16" customFormat="1" ht="15">
      <c r="A635" s="16" t="s">
        <v>47</v>
      </c>
      <c r="B635" s="45" t="str">
        <f>IF(Table1[[#This Row],[Fag]]&lt;&gt;"","Hold " &amp; Table1[[#This Row],[Dette er for hold '# (fx 1-8 eller 1)]] &amp; " " &amp; Table1[[#This Row],[Beskrivelse]],"")</f>
        <v>Hold 1-4 Forelæsning: Parkinson og demens</v>
      </c>
      <c r="C635" s="165">
        <f>IF(Table1[[#This Row],[Navn]]&lt;&gt;"",DATE($T$7, 1, -2) - WEEKDAY(DATE($T$7, 1, 3)) +Table1[[#This Row],[Kal uge]]* 7+Table1[[#This Row],[Uge dag]]-1,"")</f>
        <v>44103</v>
      </c>
      <c r="D635" s="166">
        <v>0.47916666666666669</v>
      </c>
      <c r="E635" s="166">
        <v>0.55208333333333337</v>
      </c>
      <c r="F635" s="40"/>
      <c r="G635" s="167" t="s">
        <v>48</v>
      </c>
      <c r="H635" s="167" t="s">
        <v>231</v>
      </c>
      <c r="I635" s="167" t="s">
        <v>35</v>
      </c>
      <c r="J635" s="167" t="s">
        <v>220</v>
      </c>
      <c r="K635" s="40"/>
      <c r="L635" s="40"/>
      <c r="M635" s="40"/>
      <c r="N635" s="40"/>
      <c r="O635"/>
      <c r="P635" s="40">
        <v>40</v>
      </c>
      <c r="Q635" s="40"/>
      <c r="R635" s="40">
        <v>2</v>
      </c>
      <c r="S635" s="40"/>
      <c r="T635" s="40"/>
      <c r="U635" s="40"/>
      <c r="V635" s="40">
        <v>50</v>
      </c>
      <c r="W635" s="40">
        <v>38</v>
      </c>
      <c r="X635" s="40">
        <v>26</v>
      </c>
      <c r="Z635" s="147"/>
    </row>
    <row r="636" spans="1:26" s="16" customFormat="1" ht="15">
      <c r="A636" s="16" t="s">
        <v>47</v>
      </c>
      <c r="B636" s="45" t="str">
        <f>IF(Table1[[#This Row],[Fag]]&lt;&gt;"","Hold " &amp; Table1[[#This Row],[Dette er for hold '# (fx 1-8 eller 1)]] &amp; " " &amp; Table1[[#This Row],[Beskrivelse]],"")</f>
        <v>Hold 13-16 Forelæsning: Parkinson og demens</v>
      </c>
      <c r="C636" s="71">
        <f>IF(Table1[[#This Row],[Navn]]&lt;&gt;"",DATE($T$7, 1, -2) - WEEKDAY(DATE($T$7, 1, 3)) +Table1[[#This Row],[Kal uge]]* 7+Table1[[#This Row],[Uge dag]]-1,"")</f>
        <v>44124</v>
      </c>
      <c r="D636" s="168">
        <v>0.47916666666666669</v>
      </c>
      <c r="E636" s="168">
        <v>0.55208333333333337</v>
      </c>
      <c r="F636" s="157"/>
      <c r="G636" s="146" t="s">
        <v>48</v>
      </c>
      <c r="H636" s="146" t="s">
        <v>180</v>
      </c>
      <c r="I636" s="146" t="s">
        <v>85</v>
      </c>
      <c r="J636" s="146" t="s">
        <v>220</v>
      </c>
      <c r="K636" s="157"/>
      <c r="L636" s="157"/>
      <c r="M636" s="157"/>
      <c r="N636" s="157"/>
      <c r="O636"/>
      <c r="P636" s="157">
        <v>43</v>
      </c>
      <c r="Q636" s="157"/>
      <c r="R636" s="157">
        <v>2</v>
      </c>
      <c r="S636" s="157"/>
      <c r="T636" s="157"/>
      <c r="U636" s="157"/>
      <c r="V636" s="157">
        <v>50</v>
      </c>
      <c r="W636" s="157">
        <v>140</v>
      </c>
      <c r="X636" s="157">
        <v>70</v>
      </c>
      <c r="Z636" s="147"/>
    </row>
    <row r="637" spans="1:26" s="16" customFormat="1" ht="15">
      <c r="A637" s="16" t="s">
        <v>47</v>
      </c>
      <c r="B637" s="45" t="str">
        <f>IF(Table1[[#This Row],[Fag]]&lt;&gt;"","Hold " &amp; Table1[[#This Row],[Dette er for hold '# (fx 1-8 eller 1)]] &amp; " " &amp; Table1[[#This Row],[Beskrivelse]],"")</f>
        <v>Hold 9-12 Forelæsning: Parkinson og demens</v>
      </c>
      <c r="C637" s="71">
        <f>IF(Table1[[#This Row],[Navn]]&lt;&gt;"",DATE($T$7, 1, -2) - WEEKDAY(DATE($T$7, 1, 3)) +Table1[[#This Row],[Kal uge]]* 7+Table1[[#This Row],[Uge dag]]-1,"")</f>
        <v>44159</v>
      </c>
      <c r="D637" s="168">
        <v>0.47916666666666669</v>
      </c>
      <c r="E637" s="168">
        <v>0.55208333333333337</v>
      </c>
      <c r="F637" s="157"/>
      <c r="G637" s="146" t="s">
        <v>48</v>
      </c>
      <c r="H637" s="146" t="s">
        <v>180</v>
      </c>
      <c r="I637" s="146" t="s">
        <v>86</v>
      </c>
      <c r="J637" s="146" t="s">
        <v>220</v>
      </c>
      <c r="K637" s="157"/>
      <c r="L637" s="157"/>
      <c r="M637" s="157"/>
      <c r="N637" s="157"/>
      <c r="O637"/>
      <c r="P637" s="157">
        <v>48</v>
      </c>
      <c r="Q637" s="157"/>
      <c r="R637" s="157">
        <v>2</v>
      </c>
      <c r="S637" s="157"/>
      <c r="T637" s="157"/>
      <c r="U637" s="157"/>
      <c r="V637" s="157">
        <v>50</v>
      </c>
      <c r="W637" s="157">
        <v>140</v>
      </c>
      <c r="X637" s="157">
        <v>70</v>
      </c>
      <c r="Z637" s="147"/>
    </row>
    <row r="638" spans="1:26" s="16" customFormat="1" ht="15">
      <c r="B638" s="126"/>
      <c r="C638" s="36"/>
      <c r="D638" s="30"/>
      <c r="E638" s="30"/>
      <c r="G638" s="18"/>
      <c r="H638" s="18"/>
      <c r="I638" s="18"/>
      <c r="J638" s="18"/>
      <c r="O638"/>
    </row>
    <row r="639" spans="1:26" ht="15">
      <c r="D639" s="30"/>
      <c r="E639" s="30"/>
      <c r="G639" s="14"/>
      <c r="H639" s="18"/>
      <c r="J639" s="14"/>
      <c r="M639" s="16"/>
      <c r="W639" s="16"/>
      <c r="X639" s="16"/>
    </row>
    <row r="640" spans="1:26" s="16" customFormat="1">
      <c r="A640" s="93"/>
      <c r="B640" s="94"/>
      <c r="C640" s="95"/>
      <c r="D640" s="96"/>
      <c r="E640" s="96"/>
      <c r="F640" s="95"/>
      <c r="G640" s="93"/>
      <c r="H640" s="97"/>
      <c r="I640" s="97"/>
      <c r="J640" s="93"/>
      <c r="K640" s="93"/>
      <c r="L640" s="93"/>
      <c r="M640" s="93"/>
      <c r="N640" s="93"/>
      <c r="O640"/>
      <c r="P640" s="93"/>
      <c r="Q640" s="93"/>
      <c r="R640" s="93"/>
      <c r="V640" s="149"/>
      <c r="W640" s="93"/>
      <c r="X640" s="93"/>
    </row>
    <row r="641" spans="1:24" s="16" customFormat="1">
      <c r="A641" s="93"/>
      <c r="B641" s="94"/>
      <c r="C641" s="95"/>
      <c r="D641" s="96"/>
      <c r="E641" s="96"/>
      <c r="F641" s="95"/>
      <c r="G641" s="93"/>
      <c r="H641" s="97"/>
      <c r="I641" s="97"/>
      <c r="J641" s="93"/>
      <c r="K641" s="93"/>
      <c r="L641" s="93"/>
      <c r="M641" s="93"/>
      <c r="N641" s="93"/>
      <c r="O641"/>
      <c r="P641" s="93"/>
      <c r="Q641" s="93"/>
      <c r="R641" s="93"/>
      <c r="V641" s="149"/>
      <c r="W641" s="93"/>
      <c r="X641" s="93"/>
    </row>
    <row r="642" spans="1:24" s="16" customFormat="1">
      <c r="A642" s="93"/>
      <c r="B642" s="94"/>
      <c r="C642" s="95"/>
      <c r="D642" s="96"/>
      <c r="E642" s="96"/>
      <c r="F642" s="95"/>
      <c r="G642" s="93"/>
      <c r="H642" s="97"/>
      <c r="I642" s="97"/>
      <c r="J642" s="93"/>
      <c r="K642" s="93"/>
      <c r="L642" s="93"/>
      <c r="M642" s="93"/>
      <c r="N642" s="93"/>
      <c r="O642"/>
      <c r="P642" s="93"/>
      <c r="Q642" s="93"/>
      <c r="R642" s="93"/>
      <c r="V642" s="149"/>
      <c r="W642" s="93"/>
      <c r="X642" s="93"/>
    </row>
    <row r="643" spans="1:24" s="16" customFormat="1" ht="15">
      <c r="B643" s="2"/>
      <c r="C643" s="31"/>
      <c r="D643" s="30"/>
      <c r="E643" s="30"/>
      <c r="F643"/>
      <c r="G643"/>
      <c r="H643" s="14"/>
      <c r="I643" s="14"/>
      <c r="J643"/>
      <c r="K643"/>
      <c r="L643"/>
      <c r="N643"/>
      <c r="O643"/>
      <c r="P643"/>
      <c r="Q643"/>
      <c r="R643"/>
    </row>
    <row r="644" spans="1:24" s="16" customFormat="1" ht="20.25">
      <c r="B644" s="70" t="s">
        <v>55</v>
      </c>
      <c r="C644" s="31"/>
      <c r="D644" s="30"/>
      <c r="E644" s="30"/>
      <c r="F644"/>
      <c r="G644"/>
      <c r="H644" s="14"/>
      <c r="I644" s="14"/>
      <c r="J644"/>
      <c r="K644"/>
      <c r="L644"/>
      <c r="N644"/>
      <c r="O644"/>
      <c r="P644"/>
      <c r="Q644"/>
      <c r="R644"/>
    </row>
    <row r="645" spans="1:24" s="16" customFormat="1" ht="15">
      <c r="B645" s="105" t="s">
        <v>92</v>
      </c>
      <c r="C645" s="116">
        <f>DATE($T$7, 1, -2) - WEEKDAY(DATE($T$7, 1, 3)) +Table1[[#This Row],[Kal uge]]* 7+Table1[[#This Row],[Uge dag]]-1</f>
        <v>44067</v>
      </c>
      <c r="D645" s="117">
        <v>0.33333333333333331</v>
      </c>
      <c r="E645" s="117">
        <v>0.625</v>
      </c>
      <c r="F645" s="118"/>
      <c r="G645" s="118" t="s">
        <v>41</v>
      </c>
      <c r="H645" s="119"/>
      <c r="I645" s="120" t="s">
        <v>86</v>
      </c>
      <c r="J645"/>
      <c r="K645"/>
      <c r="L645"/>
      <c r="N645"/>
      <c r="O645"/>
      <c r="P645">
        <v>35</v>
      </c>
      <c r="Q645"/>
      <c r="R645">
        <v>1</v>
      </c>
    </row>
    <row r="646" spans="1:24" s="16" customFormat="1" ht="15">
      <c r="A646" s="16" t="s">
        <v>55</v>
      </c>
      <c r="B646" s="2" t="str">
        <f>IF(Table1[[#This Row],[Fag]]&lt;&gt;"","Hold " &amp; Table1[[#This Row],[Dette er for hold '# (fx 1-8 eller 1)]] &amp; " " &amp; Table1[[#This Row],[Beskrivelse]],"")</f>
        <v>Hold 9-12 Klinik</v>
      </c>
      <c r="C646" s="31">
        <f>C645+1</f>
        <v>44068</v>
      </c>
      <c r="D646" s="30">
        <v>0.33333333333333331</v>
      </c>
      <c r="E646" s="30">
        <v>0.625</v>
      </c>
      <c r="F646"/>
      <c r="G646" t="s">
        <v>41</v>
      </c>
      <c r="H646" s="50"/>
      <c r="I646" s="14" t="s">
        <v>86</v>
      </c>
      <c r="J646"/>
      <c r="K646"/>
      <c r="L646"/>
      <c r="N646"/>
      <c r="O646"/>
      <c r="P646"/>
      <c r="Q646"/>
      <c r="R646" t="s">
        <v>42</v>
      </c>
    </row>
    <row r="647" spans="1:24" s="16" customFormat="1" ht="15">
      <c r="A647" s="16" t="s">
        <v>55</v>
      </c>
      <c r="B647" s="2" t="str">
        <f>IF(Table1[[#This Row],[Fag]]&lt;&gt;"","Hold " &amp; Table1[[#This Row],[Dette er for hold '# (fx 1-8 eller 1)]] &amp; " " &amp; Table1[[#This Row],[Beskrivelse]],"")</f>
        <v>Hold 9-12 Klinik</v>
      </c>
      <c r="C647" s="31">
        <f>C646+1</f>
        <v>44069</v>
      </c>
      <c r="D647" s="30">
        <v>0.33333333333333331</v>
      </c>
      <c r="E647" s="30">
        <v>0.625</v>
      </c>
      <c r="F647"/>
      <c r="G647" t="s">
        <v>41</v>
      </c>
      <c r="H647" s="50"/>
      <c r="I647" s="14" t="s">
        <v>86</v>
      </c>
      <c r="J647"/>
      <c r="K647"/>
      <c r="L647"/>
      <c r="O647"/>
      <c r="P647"/>
      <c r="Q647"/>
      <c r="R647" t="s">
        <v>42</v>
      </c>
    </row>
    <row r="648" spans="1:24" ht="15">
      <c r="A648" s="16" t="s">
        <v>55</v>
      </c>
      <c r="B648" s="2" t="str">
        <f>IF(Table1[[#This Row],[Fag]]&lt;&gt;"","Hold " &amp; Table1[[#This Row],[Dette er for hold '# (fx 1-8 eller 1)]] &amp; " " &amp; Table1[[#This Row],[Beskrivelse]],"")</f>
        <v>Hold 9-12 klinik</v>
      </c>
      <c r="C648" s="31">
        <f>C647+1</f>
        <v>44070</v>
      </c>
      <c r="D648" s="30">
        <v>0.33333333333333331</v>
      </c>
      <c r="E648" s="30">
        <v>0.625</v>
      </c>
      <c r="G648" t="s">
        <v>43</v>
      </c>
      <c r="H648" s="50"/>
      <c r="I648" s="14" t="s">
        <v>86</v>
      </c>
      <c r="M648" s="16"/>
      <c r="N648" s="16"/>
      <c r="R648" t="s">
        <v>42</v>
      </c>
      <c r="W648" s="16"/>
      <c r="X648" s="16"/>
    </row>
    <row r="649" spans="1:24" ht="15">
      <c r="A649" s="16" t="s">
        <v>55</v>
      </c>
      <c r="B649" s="2" t="str">
        <f>IF(Table1[[#This Row],[Fag]]&lt;&gt;"","Hold " &amp; Table1[[#This Row],[Dette er for hold '# (fx 1-8 eller 1)]] &amp; " " &amp; Table1[[#This Row],[Beskrivelse]],"")</f>
        <v>Hold 9-12 klinik</v>
      </c>
      <c r="C649" s="31">
        <f>C648+1</f>
        <v>44071</v>
      </c>
      <c r="D649" s="30">
        <v>0.33333333333333331</v>
      </c>
      <c r="E649" s="30">
        <v>0.625</v>
      </c>
      <c r="F649" s="60"/>
      <c r="G649" t="s">
        <v>43</v>
      </c>
      <c r="H649" s="50"/>
      <c r="I649" s="14" t="s">
        <v>86</v>
      </c>
      <c r="M649" s="16"/>
      <c r="N649" s="16"/>
      <c r="W649" s="16"/>
      <c r="X649" s="16"/>
    </row>
    <row r="650" spans="1:24" ht="15">
      <c r="B650" s="2" t="str">
        <f>IF(Table1[[#This Row],[Fag]]&lt;&gt;"","Hold " &amp; Table1[[#This Row],[Dette er for hold '# (fx 1-8 eller 1)]] &amp; " " &amp; Table1[[#This Row],[Beskrivelse]],"")</f>
        <v/>
      </c>
      <c r="D650" s="30"/>
      <c r="E650" s="30"/>
      <c r="H650" s="50"/>
      <c r="M650" s="16"/>
      <c r="N650" s="16"/>
      <c r="W650" s="16"/>
      <c r="X650" s="16"/>
    </row>
    <row r="651" spans="1:24" ht="15">
      <c r="A651" s="16" t="s">
        <v>55</v>
      </c>
      <c r="B651" s="2" t="str">
        <f>IF(Table1[[#This Row],[Fag]]&lt;&gt;"","Hold " &amp; Table1[[#This Row],[Dette er for hold '# (fx 1-8 eller 1)]] &amp; " " &amp; Table1[[#This Row],[Beskrivelse]],"")</f>
        <v>Hold 9-12 Klinik</v>
      </c>
      <c r="C651" s="31">
        <f>DATE($T$7, 1, -2) - WEEKDAY(DATE($T$7, 1, 3)) +Table1[[#This Row],[Kal uge]]* 7+Table1[[#This Row],[Uge dag]]-1</f>
        <v>44074</v>
      </c>
      <c r="D651" s="30">
        <v>0.33333333333333331</v>
      </c>
      <c r="E651" s="30">
        <v>0.625</v>
      </c>
      <c r="G651" t="s">
        <v>41</v>
      </c>
      <c r="H651" s="50"/>
      <c r="I651" s="14" t="s">
        <v>86</v>
      </c>
      <c r="M651" s="16"/>
      <c r="N651" s="16"/>
      <c r="P651">
        <v>36</v>
      </c>
      <c r="R651">
        <v>1</v>
      </c>
      <c r="W651" s="16"/>
      <c r="X651" s="16"/>
    </row>
    <row r="652" spans="1:24" ht="15">
      <c r="A652" s="16" t="s">
        <v>55</v>
      </c>
      <c r="B652" s="2" t="str">
        <f>IF(Table1[[#This Row],[Fag]]&lt;&gt;"","Hold " &amp; Table1[[#This Row],[Dette er for hold '# (fx 1-8 eller 1)]] &amp; " " &amp; Table1[[#This Row],[Beskrivelse]],"")</f>
        <v>Hold 9-12 Klinik</v>
      </c>
      <c r="C652" s="31">
        <f>C651+1</f>
        <v>44075</v>
      </c>
      <c r="D652" s="30">
        <v>0.33333333333333331</v>
      </c>
      <c r="E652" s="30">
        <v>0.625</v>
      </c>
      <c r="G652" t="s">
        <v>41</v>
      </c>
      <c r="H652" s="50"/>
      <c r="I652" s="14" t="s">
        <v>86</v>
      </c>
      <c r="M652" s="16"/>
      <c r="N652" s="16"/>
      <c r="R652" t="s">
        <v>42</v>
      </c>
      <c r="W652" s="16"/>
      <c r="X652" s="16"/>
    </row>
    <row r="653" spans="1:24" ht="15">
      <c r="A653" s="16" t="s">
        <v>55</v>
      </c>
      <c r="B653" s="2" t="str">
        <f>IF(Table1[[#This Row],[Fag]]&lt;&gt;"","Hold " &amp; Table1[[#This Row],[Dette er for hold '# (fx 1-8 eller 1)]] &amp; " " &amp; Table1[[#This Row],[Beskrivelse]],"")</f>
        <v>Hold 9-12 Klinik</v>
      </c>
      <c r="C653" s="31">
        <f>C652+1</f>
        <v>44076</v>
      </c>
      <c r="D653" s="30">
        <v>0.33333333333333331</v>
      </c>
      <c r="E653" s="30">
        <v>0.625</v>
      </c>
      <c r="G653" t="s">
        <v>41</v>
      </c>
      <c r="H653" s="50"/>
      <c r="I653" s="14" t="s">
        <v>86</v>
      </c>
      <c r="M653" s="16"/>
      <c r="N653" s="16"/>
      <c r="R653" t="s">
        <v>42</v>
      </c>
      <c r="W653" s="16"/>
      <c r="X653" s="16"/>
    </row>
    <row r="654" spans="1:24" ht="15">
      <c r="A654" s="16" t="s">
        <v>55</v>
      </c>
      <c r="B654" s="2" t="str">
        <f>IF(Table1[[#This Row],[Fag]]&lt;&gt;"","Hold " &amp; Table1[[#This Row],[Dette er for hold '# (fx 1-8 eller 1)]] &amp; " " &amp; Table1[[#This Row],[Beskrivelse]],"")</f>
        <v>Hold 9-12 klinik</v>
      </c>
      <c r="C654" s="31">
        <f>C653+1</f>
        <v>44077</v>
      </c>
      <c r="D654" s="30">
        <v>0.33333333333333331</v>
      </c>
      <c r="E654" s="30">
        <v>0.625</v>
      </c>
      <c r="G654" t="s">
        <v>43</v>
      </c>
      <c r="H654" s="50"/>
      <c r="I654" s="14" t="s">
        <v>86</v>
      </c>
      <c r="M654" s="16"/>
      <c r="N654" s="16"/>
      <c r="R654" t="s">
        <v>42</v>
      </c>
      <c r="W654" s="16"/>
      <c r="X654" s="16"/>
    </row>
    <row r="655" spans="1:24" ht="15">
      <c r="B655" s="2" t="s">
        <v>93</v>
      </c>
      <c r="C655" s="31">
        <f>C654+1</f>
        <v>44078</v>
      </c>
      <c r="D655" s="30">
        <v>0.33333333333333331</v>
      </c>
      <c r="E655" s="30">
        <v>0.625</v>
      </c>
      <c r="G655" t="s">
        <v>43</v>
      </c>
      <c r="H655" s="50"/>
      <c r="I655" s="14" t="s">
        <v>86</v>
      </c>
      <c r="M655" s="16"/>
      <c r="N655" s="16"/>
      <c r="R655" t="s">
        <v>42</v>
      </c>
      <c r="W655" s="16"/>
      <c r="X655" s="16"/>
    </row>
    <row r="656" spans="1:24" ht="15">
      <c r="D656" s="30"/>
      <c r="E656" s="30"/>
      <c r="F656" s="60"/>
      <c r="H656" s="50"/>
      <c r="M656" s="16"/>
      <c r="N656" s="16"/>
      <c r="W656" s="16"/>
      <c r="X656" s="16"/>
    </row>
    <row r="657" spans="1:24" ht="15">
      <c r="A657" s="16" t="s">
        <v>55</v>
      </c>
      <c r="B657" s="2" t="str">
        <f>IF(Table1[[#This Row],[Fag]]&lt;&gt;"","Hold " &amp; Table1[[#This Row],[Dette er for hold '# (fx 1-8 eller 1)]] &amp; " " &amp; Table1[[#This Row],[Beskrivelse]],"")</f>
        <v>Hold 9-12 Klinik</v>
      </c>
      <c r="C657" s="31">
        <f>DATE($T$7, 1, -2) - WEEKDAY(DATE($T$7, 1, 3)) +Table1[[#This Row],[Kal uge]]* 7+Table1[[#This Row],[Uge dag]]-1</f>
        <v>44081</v>
      </c>
      <c r="D657" s="30">
        <v>0.33333333333333331</v>
      </c>
      <c r="E657" s="30">
        <v>0.625</v>
      </c>
      <c r="G657" t="s">
        <v>41</v>
      </c>
      <c r="H657" s="50"/>
      <c r="I657" s="14" t="s">
        <v>86</v>
      </c>
      <c r="M657" s="16"/>
      <c r="N657" s="16"/>
      <c r="P657">
        <v>37</v>
      </c>
      <c r="R657">
        <v>1</v>
      </c>
      <c r="W657" s="16"/>
      <c r="X657" s="16"/>
    </row>
    <row r="658" spans="1:24" ht="15">
      <c r="A658" s="16" t="s">
        <v>55</v>
      </c>
      <c r="B658" s="2" t="str">
        <f>IF(Table1[[#This Row],[Fag]]&lt;&gt;"","Hold " &amp; Table1[[#This Row],[Dette er for hold '# (fx 1-8 eller 1)]] &amp; " " &amp; Table1[[#This Row],[Beskrivelse]],"")</f>
        <v>Hold 9-12 Klinik</v>
      </c>
      <c r="C658" s="31">
        <f>C657+1</f>
        <v>44082</v>
      </c>
      <c r="D658" s="30">
        <v>0.33333333333333331</v>
      </c>
      <c r="E658" s="30">
        <v>0.625</v>
      </c>
      <c r="G658" t="s">
        <v>41</v>
      </c>
      <c r="H658" s="50"/>
      <c r="I658" s="14" t="s">
        <v>86</v>
      </c>
      <c r="M658" s="16"/>
      <c r="N658" s="16"/>
      <c r="R658" t="s">
        <v>42</v>
      </c>
      <c r="W658" s="16"/>
      <c r="X658" s="16"/>
    </row>
    <row r="659" spans="1:24" ht="15">
      <c r="A659" s="16" t="s">
        <v>55</v>
      </c>
      <c r="B659" s="2" t="str">
        <f>IF(Table1[[#This Row],[Fag]]&lt;&gt;"","Hold " &amp; Table1[[#This Row],[Dette er for hold '# (fx 1-8 eller 1)]] &amp; " " &amp; Table1[[#This Row],[Beskrivelse]],"")</f>
        <v>Hold 9-12 Klinik</v>
      </c>
      <c r="C659" s="31">
        <f>C658+1</f>
        <v>44083</v>
      </c>
      <c r="D659" s="30">
        <v>0.33333333333333331</v>
      </c>
      <c r="E659" s="30">
        <v>0.625</v>
      </c>
      <c r="G659" t="s">
        <v>41</v>
      </c>
      <c r="H659" s="50"/>
      <c r="I659" s="14" t="s">
        <v>86</v>
      </c>
      <c r="M659" s="16"/>
      <c r="N659" s="16"/>
      <c r="R659" t="s">
        <v>42</v>
      </c>
      <c r="W659" s="16"/>
      <c r="X659" s="16"/>
    </row>
    <row r="660" spans="1:24" ht="15">
      <c r="A660" s="16" t="s">
        <v>55</v>
      </c>
      <c r="B660" s="2" t="str">
        <f>IF(Table1[[#This Row],[Fag]]&lt;&gt;"","Hold " &amp; Table1[[#This Row],[Dette er for hold '# (fx 1-8 eller 1)]] &amp; " " &amp; Table1[[#This Row],[Beskrivelse]],"")</f>
        <v>Hold 9-12 klinik</v>
      </c>
      <c r="C660" s="31">
        <f>C659+1</f>
        <v>44084</v>
      </c>
      <c r="D660" s="30">
        <v>0.33333333333333331</v>
      </c>
      <c r="E660" s="30">
        <v>0.625</v>
      </c>
      <c r="G660" t="s">
        <v>43</v>
      </c>
      <c r="H660" s="50"/>
      <c r="I660" s="14" t="s">
        <v>86</v>
      </c>
      <c r="M660" s="16"/>
      <c r="N660" s="16"/>
      <c r="R660" t="s">
        <v>42</v>
      </c>
      <c r="W660" s="16"/>
      <c r="X660" s="16"/>
    </row>
    <row r="661" spans="1:24" ht="15">
      <c r="B661" s="2" t="s">
        <v>93</v>
      </c>
      <c r="C661" s="31">
        <f>C660+1</f>
        <v>44085</v>
      </c>
      <c r="D661" s="30">
        <v>0.33333333333333331</v>
      </c>
      <c r="E661" s="30">
        <v>0.625</v>
      </c>
      <c r="F661" s="60"/>
      <c r="G661" t="s">
        <v>43</v>
      </c>
      <c r="H661" s="50"/>
      <c r="I661" s="14" t="s">
        <v>86</v>
      </c>
      <c r="M661" s="16"/>
      <c r="N661" s="16"/>
      <c r="W661" s="16"/>
      <c r="X661" s="16"/>
    </row>
    <row r="662" spans="1:24" ht="15">
      <c r="B662" s="2" t="str">
        <f>IF(Table1[[#This Row],[Fag]]&lt;&gt;"","Hold " &amp; Table1[[#This Row],[Dette er for hold '# (fx 1-8 eller 1)]] &amp; " " &amp; Table1[[#This Row],[Beskrivelse]],"")</f>
        <v/>
      </c>
      <c r="D662" s="30"/>
      <c r="E662" s="30"/>
      <c r="H662" s="50"/>
      <c r="M662" s="16"/>
      <c r="N662" s="16"/>
      <c r="W662" s="16"/>
      <c r="X662" s="16"/>
    </row>
    <row r="663" spans="1:24" ht="15">
      <c r="A663" s="16" t="s">
        <v>55</v>
      </c>
      <c r="B663" s="2" t="str">
        <f>IF(Table1[[#This Row],[Fag]]&lt;&gt;"","Hold " &amp; Table1[[#This Row],[Dette er for hold '# (fx 1-8 eller 1)]] &amp; " " &amp; Table1[[#This Row],[Beskrivelse]],"")</f>
        <v>Hold 9-12 Klinik</v>
      </c>
      <c r="C663" s="31">
        <f>DATE($T$7, 1, -2) - WEEKDAY(DATE($T$7, 1, 3)) +Table1[[#This Row],[Kal uge]]* 7+Table1[[#This Row],[Uge dag]]-1</f>
        <v>44088</v>
      </c>
      <c r="D663" s="30">
        <v>0.33333333333333331</v>
      </c>
      <c r="E663" s="30">
        <v>0.625</v>
      </c>
      <c r="G663" t="s">
        <v>41</v>
      </c>
      <c r="H663" s="50"/>
      <c r="I663" s="14" t="s">
        <v>86</v>
      </c>
      <c r="M663" s="16"/>
      <c r="P663">
        <v>38</v>
      </c>
      <c r="R663">
        <v>1</v>
      </c>
      <c r="W663" s="16"/>
      <c r="X663" s="16"/>
    </row>
    <row r="664" spans="1:24" ht="15">
      <c r="A664" s="16" t="s">
        <v>55</v>
      </c>
      <c r="B664" s="2" t="str">
        <f>IF(Table1[[#This Row],[Fag]]&lt;&gt;"","Hold " &amp; Table1[[#This Row],[Dette er for hold '# (fx 1-8 eller 1)]] &amp; " " &amp; Table1[[#This Row],[Beskrivelse]],"")</f>
        <v>Hold 9-12 Klinik</v>
      </c>
      <c r="C664" s="31">
        <f>C663+1</f>
        <v>44089</v>
      </c>
      <c r="D664" s="30">
        <v>0.33333333333333331</v>
      </c>
      <c r="E664" s="30">
        <v>0.625</v>
      </c>
      <c r="G664" t="s">
        <v>41</v>
      </c>
      <c r="H664" s="50"/>
      <c r="I664" s="14" t="s">
        <v>86</v>
      </c>
      <c r="M664" s="16"/>
      <c r="R664" t="s">
        <v>42</v>
      </c>
      <c r="W664" s="16"/>
      <c r="X664" s="16"/>
    </row>
    <row r="665" spans="1:24" ht="15">
      <c r="A665" s="16" t="s">
        <v>55</v>
      </c>
      <c r="B665" s="2" t="str">
        <f>IF(Table1[[#This Row],[Fag]]&lt;&gt;"","Hold " &amp; Table1[[#This Row],[Dette er for hold '# (fx 1-8 eller 1)]] &amp; " " &amp; Table1[[#This Row],[Beskrivelse]],"")</f>
        <v>Hold 9-12 Klinik</v>
      </c>
      <c r="C665" s="31">
        <f>C664+1</f>
        <v>44090</v>
      </c>
      <c r="D665" s="30">
        <v>0.33333333333333331</v>
      </c>
      <c r="E665" s="30">
        <v>0.625</v>
      </c>
      <c r="G665" t="s">
        <v>41</v>
      </c>
      <c r="H665" s="50"/>
      <c r="I665" s="14" t="s">
        <v>86</v>
      </c>
      <c r="M665" s="16"/>
      <c r="R665" t="s">
        <v>42</v>
      </c>
      <c r="W665" s="16"/>
      <c r="X665" s="16"/>
    </row>
    <row r="666" spans="1:24" ht="15">
      <c r="A666" s="16" t="s">
        <v>55</v>
      </c>
      <c r="B666" s="2" t="str">
        <f>IF(Table1[[#This Row],[Fag]]&lt;&gt;"","Hold " &amp; Table1[[#This Row],[Dette er for hold '# (fx 1-8 eller 1)]] &amp; " " &amp; Table1[[#This Row],[Beskrivelse]],"")</f>
        <v>Hold 9-12 klinik</v>
      </c>
      <c r="C666" s="31">
        <f>C665+1</f>
        <v>44091</v>
      </c>
      <c r="D666" s="30">
        <v>0.33333333333333331</v>
      </c>
      <c r="E666" s="30">
        <v>0.625</v>
      </c>
      <c r="G666" t="s">
        <v>43</v>
      </c>
      <c r="H666" s="50"/>
      <c r="I666" s="14" t="s">
        <v>86</v>
      </c>
      <c r="M666" s="16"/>
      <c r="R666" t="s">
        <v>42</v>
      </c>
      <c r="W666" s="16"/>
      <c r="X666" s="16"/>
    </row>
    <row r="667" spans="1:24" ht="15">
      <c r="B667" s="2" t="s">
        <v>93</v>
      </c>
      <c r="C667" s="31">
        <f>C666+1</f>
        <v>44092</v>
      </c>
      <c r="D667" s="30">
        <v>0.33333333333333331</v>
      </c>
      <c r="E667" s="30">
        <v>0.625</v>
      </c>
      <c r="G667" t="s">
        <v>43</v>
      </c>
      <c r="H667" s="50"/>
      <c r="I667" s="14" t="s">
        <v>86</v>
      </c>
      <c r="M667" s="16"/>
      <c r="R667" t="s">
        <v>42</v>
      </c>
      <c r="W667" s="16"/>
      <c r="X667" s="16"/>
    </row>
    <row r="668" spans="1:24" ht="15">
      <c r="A668" s="106"/>
      <c r="B668" s="107"/>
      <c r="C668" s="108"/>
      <c r="D668" s="109"/>
      <c r="E668" s="109"/>
      <c r="F668" s="106"/>
      <c r="G668" s="106"/>
      <c r="H668" s="110"/>
      <c r="I668" s="110"/>
      <c r="J668" s="106"/>
      <c r="K668" s="106"/>
      <c r="L668" s="106"/>
      <c r="M668" s="106"/>
      <c r="N668" s="106"/>
      <c r="P668" s="106"/>
      <c r="Q668" s="106"/>
      <c r="R668" s="106"/>
      <c r="W668" s="106"/>
      <c r="X668" s="106"/>
    </row>
    <row r="669" spans="1:24" ht="15">
      <c r="B669" s="105" t="s">
        <v>92</v>
      </c>
      <c r="C669" s="116">
        <f>DATE($T$7, 1, -2) - WEEKDAY(DATE($T$7, 1, 3)) +Table1[[#This Row],[Kal uge]]* 7+Table1[[#This Row],[Uge dag]]-1</f>
        <v>44095</v>
      </c>
      <c r="D669" s="117">
        <v>0.33333333333333331</v>
      </c>
      <c r="E669" s="117">
        <v>0.625</v>
      </c>
      <c r="F669" s="118"/>
      <c r="G669" s="118" t="s">
        <v>41</v>
      </c>
      <c r="H669" s="119"/>
      <c r="I669" s="120" t="s">
        <v>85</v>
      </c>
      <c r="M669" s="16"/>
      <c r="P669">
        <v>39</v>
      </c>
      <c r="R669">
        <v>1</v>
      </c>
      <c r="W669" s="16"/>
      <c r="X669" s="16"/>
    </row>
    <row r="670" spans="1:24" ht="15">
      <c r="A670" s="16" t="s">
        <v>55</v>
      </c>
      <c r="B670" s="2" t="str">
        <f>IF(Table1[[#This Row],[Fag]]&lt;&gt;"","Hold " &amp; Table1[[#This Row],[Dette er for hold '# (fx 1-8 eller 1)]] &amp; " " &amp; Table1[[#This Row],[Beskrivelse]],"")</f>
        <v>Hold 13-16 Klinik</v>
      </c>
      <c r="C670" s="31">
        <f>C669+1</f>
        <v>44096</v>
      </c>
      <c r="D670" s="30">
        <v>0.33333333333333331</v>
      </c>
      <c r="E670" s="30">
        <v>0.625</v>
      </c>
      <c r="G670" t="s">
        <v>41</v>
      </c>
      <c r="H670" s="50"/>
      <c r="I670" s="14" t="s">
        <v>85</v>
      </c>
      <c r="M670" s="16"/>
      <c r="R670" t="s">
        <v>42</v>
      </c>
      <c r="W670" s="16"/>
      <c r="X670" s="16"/>
    </row>
    <row r="671" spans="1:24" ht="15">
      <c r="A671" s="16" t="s">
        <v>55</v>
      </c>
      <c r="B671" s="2" t="str">
        <f>IF(Table1[[#This Row],[Fag]]&lt;&gt;"","Hold " &amp; Table1[[#This Row],[Dette er for hold '# (fx 1-8 eller 1)]] &amp; " " &amp; Table1[[#This Row],[Beskrivelse]],"")</f>
        <v>Hold 13-16 Klinik</v>
      </c>
      <c r="C671" s="31">
        <f>C670+1</f>
        <v>44097</v>
      </c>
      <c r="D671" s="30">
        <v>0.33333333333333331</v>
      </c>
      <c r="E671" s="30">
        <v>0.625</v>
      </c>
      <c r="G671" t="s">
        <v>41</v>
      </c>
      <c r="H671" s="50"/>
      <c r="I671" s="14" t="s">
        <v>85</v>
      </c>
      <c r="M671" s="16"/>
      <c r="N671" s="16"/>
      <c r="R671" t="s">
        <v>42</v>
      </c>
      <c r="W671" s="16"/>
      <c r="X671" s="16"/>
    </row>
    <row r="672" spans="1:24" ht="15">
      <c r="A672" s="16" t="s">
        <v>55</v>
      </c>
      <c r="B672" s="2" t="str">
        <f>IF(Table1[[#This Row],[Fag]]&lt;&gt;"","Hold " &amp; Table1[[#This Row],[Dette er for hold '# (fx 1-8 eller 1)]] &amp; " " &amp; Table1[[#This Row],[Beskrivelse]],"")</f>
        <v>Hold 13-16 klinik</v>
      </c>
      <c r="C672" s="31">
        <f>C671+1</f>
        <v>44098</v>
      </c>
      <c r="D672" s="30">
        <v>0.33333333333333331</v>
      </c>
      <c r="E672" s="30">
        <v>0.625</v>
      </c>
      <c r="G672" t="s">
        <v>43</v>
      </c>
      <c r="H672" s="50"/>
      <c r="I672" s="14" t="s">
        <v>85</v>
      </c>
      <c r="M672" s="16"/>
      <c r="N672" s="16"/>
      <c r="R672" t="s">
        <v>42</v>
      </c>
      <c r="W672" s="16"/>
      <c r="X672" s="16"/>
    </row>
    <row r="673" spans="1:24" ht="15">
      <c r="A673" s="16" t="s">
        <v>55</v>
      </c>
      <c r="B673" s="2" t="str">
        <f>IF(Table1[[#This Row],[Fag]]&lt;&gt;"","Hold " &amp; Table1[[#This Row],[Dette er for hold '# (fx 1-8 eller 1)]] &amp; " " &amp; Table1[[#This Row],[Beskrivelse]],"")</f>
        <v>Hold 13-16 klinik</v>
      </c>
      <c r="C673" s="31">
        <f>C672+1</f>
        <v>44099</v>
      </c>
      <c r="D673" s="30">
        <v>0.33333333333333331</v>
      </c>
      <c r="E673" s="30">
        <v>0.625</v>
      </c>
      <c r="F673" s="60"/>
      <c r="G673" t="s">
        <v>43</v>
      </c>
      <c r="H673" s="50"/>
      <c r="I673" s="14" t="s">
        <v>85</v>
      </c>
      <c r="M673" s="16"/>
      <c r="N673" s="16"/>
      <c r="W673" s="16"/>
      <c r="X673" s="16"/>
    </row>
    <row r="674" spans="1:24" ht="15">
      <c r="B674" s="2" t="str">
        <f>IF(Table1[[#This Row],[Fag]]&lt;&gt;"","Hold " &amp; Table1[[#This Row],[Dette er for hold '# (fx 1-8 eller 1)]] &amp; " " &amp; Table1[[#This Row],[Beskrivelse]],"")</f>
        <v/>
      </c>
      <c r="D674" s="30"/>
      <c r="E674" s="30"/>
      <c r="H674" s="50"/>
      <c r="M674" s="16"/>
      <c r="N674" s="16"/>
      <c r="W674" s="16"/>
      <c r="X674" s="16"/>
    </row>
    <row r="675" spans="1:24" ht="15">
      <c r="A675" s="16" t="s">
        <v>55</v>
      </c>
      <c r="B675" s="2" t="str">
        <f>IF(Table1[[#This Row],[Fag]]&lt;&gt;"","Hold " &amp; Table1[[#This Row],[Dette er for hold '# (fx 1-8 eller 1)]] &amp; " " &amp; Table1[[#This Row],[Beskrivelse]],"")</f>
        <v>Hold 13-16 Klinik</v>
      </c>
      <c r="C675" s="31">
        <f>DATE($T$7, 1, -2) - WEEKDAY(DATE($T$7, 1, 3)) +Table1[[#This Row],[Kal uge]]* 7+Table1[[#This Row],[Uge dag]]-1</f>
        <v>44102</v>
      </c>
      <c r="D675" s="30">
        <v>0.33333333333333331</v>
      </c>
      <c r="E675" s="30">
        <v>0.625</v>
      </c>
      <c r="G675" t="s">
        <v>41</v>
      </c>
      <c r="H675" s="50"/>
      <c r="I675" s="14" t="s">
        <v>85</v>
      </c>
      <c r="M675" s="16"/>
      <c r="N675" s="16"/>
      <c r="P675">
        <v>40</v>
      </c>
      <c r="R675">
        <v>1</v>
      </c>
      <c r="W675" s="16"/>
      <c r="X675" s="16"/>
    </row>
    <row r="676" spans="1:24" ht="15">
      <c r="A676" s="16" t="s">
        <v>55</v>
      </c>
      <c r="B676" s="2" t="str">
        <f>IF(Table1[[#This Row],[Fag]]&lt;&gt;"","Hold " &amp; Table1[[#This Row],[Dette er for hold '# (fx 1-8 eller 1)]] &amp; " " &amp; Table1[[#This Row],[Beskrivelse]],"")</f>
        <v>Hold 13-16 Klinik</v>
      </c>
      <c r="C676" s="31">
        <f>C675+1</f>
        <v>44103</v>
      </c>
      <c r="D676" s="30">
        <v>0.33333333333333331</v>
      </c>
      <c r="E676" s="30">
        <v>0.625</v>
      </c>
      <c r="G676" t="s">
        <v>41</v>
      </c>
      <c r="H676" s="50"/>
      <c r="I676" s="14" t="s">
        <v>85</v>
      </c>
      <c r="M676" s="16"/>
      <c r="N676" s="16"/>
      <c r="R676" t="s">
        <v>42</v>
      </c>
      <c r="W676" s="16"/>
      <c r="X676" s="16"/>
    </row>
    <row r="677" spans="1:24" ht="15">
      <c r="A677" s="16" t="s">
        <v>55</v>
      </c>
      <c r="B677" s="2" t="str">
        <f>IF(Table1[[#This Row],[Fag]]&lt;&gt;"","Hold " &amp; Table1[[#This Row],[Dette er for hold '# (fx 1-8 eller 1)]] &amp; " " &amp; Table1[[#This Row],[Beskrivelse]],"")</f>
        <v>Hold 13-16 Klinik</v>
      </c>
      <c r="C677" s="31">
        <f>C676+1</f>
        <v>44104</v>
      </c>
      <c r="D677" s="30">
        <v>0.33333333333333331</v>
      </c>
      <c r="E677" s="30">
        <v>0.625</v>
      </c>
      <c r="G677" t="s">
        <v>41</v>
      </c>
      <c r="H677" s="50"/>
      <c r="I677" s="14" t="s">
        <v>85</v>
      </c>
      <c r="M677" s="16"/>
      <c r="N677" s="16"/>
      <c r="R677" t="s">
        <v>42</v>
      </c>
      <c r="W677" s="16"/>
      <c r="X677" s="16"/>
    </row>
    <row r="678" spans="1:24" ht="15">
      <c r="A678" s="16" t="s">
        <v>55</v>
      </c>
      <c r="B678" s="2" t="str">
        <f>IF(Table1[[#This Row],[Fag]]&lt;&gt;"","Hold " &amp; Table1[[#This Row],[Dette er for hold '# (fx 1-8 eller 1)]] &amp; " " &amp; Table1[[#This Row],[Beskrivelse]],"")</f>
        <v>Hold 13-16 klinik</v>
      </c>
      <c r="C678" s="31">
        <f>C677+1</f>
        <v>44105</v>
      </c>
      <c r="D678" s="30">
        <v>0.33333333333333331</v>
      </c>
      <c r="E678" s="30">
        <v>0.625</v>
      </c>
      <c r="G678" t="s">
        <v>43</v>
      </c>
      <c r="H678" s="50"/>
      <c r="I678" s="14" t="s">
        <v>85</v>
      </c>
      <c r="M678" s="16"/>
      <c r="N678" s="16"/>
      <c r="R678" t="s">
        <v>42</v>
      </c>
      <c r="W678" s="16"/>
      <c r="X678" s="16"/>
    </row>
    <row r="679" spans="1:24" ht="15">
      <c r="B679" s="2" t="s">
        <v>93</v>
      </c>
      <c r="C679" s="31">
        <f>C678+1</f>
        <v>44106</v>
      </c>
      <c r="D679" s="30">
        <v>0.33333333333333331</v>
      </c>
      <c r="E679" s="30">
        <v>0.625</v>
      </c>
      <c r="G679" t="s">
        <v>43</v>
      </c>
      <c r="H679" s="50"/>
      <c r="I679" s="14" t="s">
        <v>85</v>
      </c>
      <c r="M679" s="16"/>
      <c r="N679" s="16"/>
      <c r="R679" t="s">
        <v>42</v>
      </c>
      <c r="W679" s="16"/>
      <c r="X679" s="16"/>
    </row>
    <row r="680" spans="1:24" ht="15">
      <c r="D680" s="30"/>
      <c r="E680" s="30"/>
      <c r="F680" s="60"/>
      <c r="H680" s="50"/>
      <c r="M680" s="16"/>
      <c r="N680" s="16"/>
      <c r="W680" s="16"/>
      <c r="X680" s="16"/>
    </row>
    <row r="681" spans="1:24" ht="15">
      <c r="A681" s="16" t="s">
        <v>55</v>
      </c>
      <c r="B681" s="2" t="str">
        <f>IF(Table1[[#This Row],[Fag]]&lt;&gt;"","Hold " &amp; Table1[[#This Row],[Dette er for hold '# (fx 1-8 eller 1)]] &amp; " " &amp; Table1[[#This Row],[Beskrivelse]],"")</f>
        <v>Hold 13-16 Klinik</v>
      </c>
      <c r="C681" s="31">
        <f>DATE($T$7, 1, -2) - WEEKDAY(DATE($T$7, 1, 3)) +Table1[[#This Row],[Kal uge]]* 7+Table1[[#This Row],[Uge dag]]-1</f>
        <v>44109</v>
      </c>
      <c r="D681" s="30">
        <v>0.33333333333333331</v>
      </c>
      <c r="E681" s="30">
        <v>0.625</v>
      </c>
      <c r="G681" t="s">
        <v>41</v>
      </c>
      <c r="H681" s="50"/>
      <c r="I681" s="14" t="s">
        <v>85</v>
      </c>
      <c r="M681" s="16"/>
      <c r="N681" s="16"/>
      <c r="P681">
        <v>41</v>
      </c>
      <c r="R681">
        <v>1</v>
      </c>
      <c r="W681" s="16"/>
      <c r="X681" s="16"/>
    </row>
    <row r="682" spans="1:24" ht="15">
      <c r="A682" s="16" t="s">
        <v>55</v>
      </c>
      <c r="B682" s="2" t="str">
        <f>IF(Table1[[#This Row],[Fag]]&lt;&gt;"","Hold " &amp; Table1[[#This Row],[Dette er for hold '# (fx 1-8 eller 1)]] &amp; " " &amp; Table1[[#This Row],[Beskrivelse]],"")</f>
        <v>Hold 13-16 Klinik</v>
      </c>
      <c r="C682" s="31">
        <f>C681+1</f>
        <v>44110</v>
      </c>
      <c r="D682" s="30">
        <v>0.33333333333333331</v>
      </c>
      <c r="E682" s="30">
        <v>0.625</v>
      </c>
      <c r="G682" t="s">
        <v>41</v>
      </c>
      <c r="H682" s="50"/>
      <c r="I682" s="14" t="s">
        <v>85</v>
      </c>
      <c r="M682" s="16"/>
      <c r="N682" s="16"/>
      <c r="R682" t="s">
        <v>42</v>
      </c>
      <c r="W682" s="16"/>
      <c r="X682" s="16"/>
    </row>
    <row r="683" spans="1:24" ht="15">
      <c r="A683" s="16" t="s">
        <v>55</v>
      </c>
      <c r="B683" s="2" t="str">
        <f>IF(Table1[[#This Row],[Fag]]&lt;&gt;"","Hold " &amp; Table1[[#This Row],[Dette er for hold '# (fx 1-8 eller 1)]] &amp; " " &amp; Table1[[#This Row],[Beskrivelse]],"")</f>
        <v>Hold 13-16 Klinik</v>
      </c>
      <c r="C683" s="31">
        <f>C682+1</f>
        <v>44111</v>
      </c>
      <c r="D683" s="30">
        <v>0.33333333333333331</v>
      </c>
      <c r="E683" s="30">
        <v>0.625</v>
      </c>
      <c r="G683" t="s">
        <v>41</v>
      </c>
      <c r="H683" s="50"/>
      <c r="I683" s="14" t="s">
        <v>85</v>
      </c>
      <c r="M683" s="16"/>
      <c r="N683" s="16"/>
      <c r="R683" t="s">
        <v>42</v>
      </c>
      <c r="W683" s="16"/>
      <c r="X683" s="16"/>
    </row>
    <row r="684" spans="1:24" ht="15">
      <c r="A684" s="16" t="s">
        <v>55</v>
      </c>
      <c r="B684" s="2" t="str">
        <f>IF(Table1[[#This Row],[Fag]]&lt;&gt;"","Hold " &amp; Table1[[#This Row],[Dette er for hold '# (fx 1-8 eller 1)]] &amp; " " &amp; Table1[[#This Row],[Beskrivelse]],"")</f>
        <v>Hold 13-16 klinik</v>
      </c>
      <c r="C684" s="31">
        <f>C683+1</f>
        <v>44112</v>
      </c>
      <c r="D684" s="30">
        <v>0.33333333333333331</v>
      </c>
      <c r="E684" s="30">
        <v>0.625</v>
      </c>
      <c r="G684" t="s">
        <v>43</v>
      </c>
      <c r="H684" s="50"/>
      <c r="I684" s="14" t="s">
        <v>85</v>
      </c>
      <c r="M684" s="16"/>
      <c r="N684" s="16"/>
      <c r="R684" t="s">
        <v>42</v>
      </c>
      <c r="W684" s="16"/>
      <c r="X684" s="16"/>
    </row>
    <row r="685" spans="1:24" ht="15">
      <c r="B685" s="2" t="s">
        <v>93</v>
      </c>
      <c r="C685" s="31">
        <f>C684+1</f>
        <v>44113</v>
      </c>
      <c r="D685" s="30">
        <v>0.33333333333333331</v>
      </c>
      <c r="E685" s="30">
        <v>0.625</v>
      </c>
      <c r="F685" s="60"/>
      <c r="G685" t="s">
        <v>43</v>
      </c>
      <c r="H685" s="50"/>
      <c r="I685" s="14" t="s">
        <v>85</v>
      </c>
      <c r="M685" s="16"/>
      <c r="N685" s="16"/>
      <c r="W685" s="16"/>
      <c r="X685" s="16"/>
    </row>
    <row r="686" spans="1:24" ht="15">
      <c r="B686" s="2" t="str">
        <f>IF(Table1[[#This Row],[Fag]]&lt;&gt;"","Hold " &amp; Table1[[#This Row],[Dette er for hold '# (fx 1-8 eller 1)]] &amp; " " &amp; Table1[[#This Row],[Beskrivelse]],"")</f>
        <v/>
      </c>
      <c r="D686" s="30"/>
      <c r="E686" s="30"/>
      <c r="H686" s="50"/>
      <c r="M686" s="16"/>
      <c r="N686" s="16"/>
      <c r="W686" s="16"/>
      <c r="X686" s="16"/>
    </row>
    <row r="687" spans="1:24" ht="15">
      <c r="A687" s="16" t="s">
        <v>55</v>
      </c>
      <c r="B687" s="2" t="str">
        <f>IF(Table1[[#This Row],[Fag]]&lt;&gt;"","Hold " &amp; Table1[[#This Row],[Dette er for hold '# (fx 1-8 eller 1)]] &amp; " " &amp; Table1[[#This Row],[Beskrivelse]],"")</f>
        <v>Hold 13-16 Klinik</v>
      </c>
      <c r="C687" s="31">
        <f>DATE($T$7, 1, -2) - WEEKDAY(DATE($T$7, 1, 3)) +Table1[[#This Row],[Kal uge]]* 7+Table1[[#This Row],[Uge dag]]-1</f>
        <v>44116</v>
      </c>
      <c r="D687" s="30">
        <v>0.33333333333333331</v>
      </c>
      <c r="E687" s="30">
        <v>0.625</v>
      </c>
      <c r="G687" t="s">
        <v>41</v>
      </c>
      <c r="H687" s="50"/>
      <c r="I687" s="14" t="s">
        <v>85</v>
      </c>
      <c r="M687" s="16"/>
      <c r="P687">
        <v>42</v>
      </c>
      <c r="R687">
        <v>1</v>
      </c>
      <c r="W687" s="16"/>
      <c r="X687" s="16"/>
    </row>
    <row r="688" spans="1:24" ht="15">
      <c r="A688" s="16" t="s">
        <v>55</v>
      </c>
      <c r="B688" s="2" t="str">
        <f>IF(Table1[[#This Row],[Fag]]&lt;&gt;"","Hold " &amp; Table1[[#This Row],[Dette er for hold '# (fx 1-8 eller 1)]] &amp; " " &amp; Table1[[#This Row],[Beskrivelse]],"")</f>
        <v>Hold 13-16 Klinik</v>
      </c>
      <c r="C688" s="31">
        <f>C687+1</f>
        <v>44117</v>
      </c>
      <c r="D688" s="30">
        <v>0.33333333333333331</v>
      </c>
      <c r="E688" s="30">
        <v>0.625</v>
      </c>
      <c r="G688" t="s">
        <v>41</v>
      </c>
      <c r="H688" s="50"/>
      <c r="I688" s="14" t="s">
        <v>85</v>
      </c>
      <c r="M688" s="16"/>
      <c r="R688" t="s">
        <v>42</v>
      </c>
      <c r="W688" s="16"/>
      <c r="X688" s="16"/>
    </row>
    <row r="689" spans="1:24" ht="15">
      <c r="A689" s="16" t="s">
        <v>55</v>
      </c>
      <c r="B689" s="2" t="str">
        <f>IF(Table1[[#This Row],[Fag]]&lt;&gt;"","Hold " &amp; Table1[[#This Row],[Dette er for hold '# (fx 1-8 eller 1)]] &amp; " " &amp; Table1[[#This Row],[Beskrivelse]],"")</f>
        <v>Hold 13-16 Klinik</v>
      </c>
      <c r="C689" s="31">
        <f>C688+1</f>
        <v>44118</v>
      </c>
      <c r="D689" s="30">
        <v>0.33333333333333331</v>
      </c>
      <c r="E689" s="30">
        <v>0.625</v>
      </c>
      <c r="G689" t="s">
        <v>41</v>
      </c>
      <c r="H689" s="50"/>
      <c r="I689" s="14" t="s">
        <v>85</v>
      </c>
      <c r="M689" s="16"/>
      <c r="R689" t="s">
        <v>42</v>
      </c>
      <c r="W689" s="16"/>
      <c r="X689" s="16"/>
    </row>
    <row r="690" spans="1:24" ht="15">
      <c r="A690" s="16" t="s">
        <v>55</v>
      </c>
      <c r="B690" s="2" t="str">
        <f>IF(Table1[[#This Row],[Fag]]&lt;&gt;"","Hold " &amp; Table1[[#This Row],[Dette er for hold '# (fx 1-8 eller 1)]] &amp; " " &amp; Table1[[#This Row],[Beskrivelse]],"")</f>
        <v>Hold 13-16 klinik</v>
      </c>
      <c r="C690" s="31">
        <f>C689+1</f>
        <v>44119</v>
      </c>
      <c r="D690" s="30">
        <v>0.33333333333333331</v>
      </c>
      <c r="E690" s="30">
        <v>0.625</v>
      </c>
      <c r="G690" t="s">
        <v>43</v>
      </c>
      <c r="H690" s="50"/>
      <c r="I690" s="14" t="s">
        <v>85</v>
      </c>
      <c r="M690" s="16"/>
      <c r="R690" t="s">
        <v>42</v>
      </c>
      <c r="W690" s="16"/>
      <c r="X690" s="16"/>
    </row>
    <row r="691" spans="1:24" ht="15">
      <c r="B691" s="2" t="s">
        <v>93</v>
      </c>
      <c r="C691" s="31">
        <f>C690+1</f>
        <v>44120</v>
      </c>
      <c r="D691" s="30">
        <v>0.33333333333333331</v>
      </c>
      <c r="E691" s="30">
        <v>0.625</v>
      </c>
      <c r="G691" t="s">
        <v>43</v>
      </c>
      <c r="H691" s="50"/>
      <c r="I691" s="14" t="s">
        <v>85</v>
      </c>
      <c r="M691" s="16"/>
      <c r="R691" t="s">
        <v>42</v>
      </c>
      <c r="W691" s="16"/>
      <c r="X691" s="16"/>
    </row>
    <row r="692" spans="1:24" ht="15">
      <c r="A692" s="106"/>
      <c r="B692" s="107"/>
      <c r="C692" s="108"/>
      <c r="D692" s="109"/>
      <c r="E692" s="109"/>
      <c r="F692" s="106"/>
      <c r="G692" s="106"/>
      <c r="H692" s="110"/>
      <c r="I692" s="110"/>
      <c r="J692" s="106"/>
      <c r="K692" s="106"/>
      <c r="L692" s="106"/>
      <c r="M692" s="106"/>
      <c r="N692" s="106"/>
      <c r="P692" s="106"/>
      <c r="Q692" s="106"/>
      <c r="R692" s="106"/>
      <c r="W692" s="106"/>
      <c r="X692" s="106"/>
    </row>
    <row r="693" spans="1:24" ht="15">
      <c r="B693" s="105" t="s">
        <v>92</v>
      </c>
      <c r="C693" s="116">
        <f>DATE($T$7, 1, -2) - WEEKDAY(DATE($T$7, 1, 3)) +Table1[[#This Row],[Kal uge]]* 7+Table1[[#This Row],[Uge dag]]-1</f>
        <v>44123</v>
      </c>
      <c r="D693" s="117">
        <v>0.33333333333333331</v>
      </c>
      <c r="E693" s="117">
        <v>0.625</v>
      </c>
      <c r="F693" s="118"/>
      <c r="G693" s="118" t="s">
        <v>41</v>
      </c>
      <c r="H693" s="119"/>
      <c r="I693" s="120" t="s">
        <v>35</v>
      </c>
      <c r="M693" s="16"/>
      <c r="P693">
        <v>43</v>
      </c>
      <c r="R693">
        <v>1</v>
      </c>
      <c r="W693" s="16"/>
      <c r="X693" s="16"/>
    </row>
    <row r="694" spans="1:24" ht="15">
      <c r="A694" s="16" t="s">
        <v>55</v>
      </c>
      <c r="B694" s="2" t="str">
        <f>IF(Table1[[#This Row],[Fag]]&lt;&gt;"","Hold " &amp; Table1[[#This Row],[Dette er for hold '# (fx 1-8 eller 1)]] &amp; " " &amp; Table1[[#This Row],[Beskrivelse]],"")</f>
        <v>Hold 1-4 Klinik</v>
      </c>
      <c r="C694" s="31">
        <f>C693+1</f>
        <v>44124</v>
      </c>
      <c r="D694" s="30">
        <v>0.33333333333333331</v>
      </c>
      <c r="E694" s="30">
        <v>0.625</v>
      </c>
      <c r="G694" t="s">
        <v>41</v>
      </c>
      <c r="H694" s="50"/>
      <c r="I694" s="14" t="s">
        <v>35</v>
      </c>
      <c r="M694" s="16"/>
      <c r="R694" t="s">
        <v>42</v>
      </c>
      <c r="W694" s="16"/>
      <c r="X694" s="16"/>
    </row>
    <row r="695" spans="1:24" ht="15">
      <c r="A695" s="16" t="s">
        <v>55</v>
      </c>
      <c r="B695" s="2" t="str">
        <f>IF(Table1[[#This Row],[Fag]]&lt;&gt;"","Hold " &amp; Table1[[#This Row],[Dette er for hold '# (fx 1-8 eller 1)]] &amp; " " &amp; Table1[[#This Row],[Beskrivelse]],"")</f>
        <v>Hold 1-4 Klinik</v>
      </c>
      <c r="C695" s="31">
        <f>C694+1</f>
        <v>44125</v>
      </c>
      <c r="D695" s="30">
        <v>0.33333333333333331</v>
      </c>
      <c r="E695" s="30">
        <v>0.625</v>
      </c>
      <c r="G695" t="s">
        <v>41</v>
      </c>
      <c r="H695" s="50"/>
      <c r="I695" s="14" t="s">
        <v>35</v>
      </c>
      <c r="M695" s="16"/>
      <c r="N695" s="16"/>
      <c r="R695" t="s">
        <v>42</v>
      </c>
      <c r="W695" s="16"/>
      <c r="X695" s="16"/>
    </row>
    <row r="696" spans="1:24" ht="15">
      <c r="A696" s="16" t="s">
        <v>55</v>
      </c>
      <c r="B696" s="2" t="str">
        <f>IF(Table1[[#This Row],[Fag]]&lt;&gt;"","Hold " &amp; Table1[[#This Row],[Dette er for hold '# (fx 1-8 eller 1)]] &amp; " " &amp; Table1[[#This Row],[Beskrivelse]],"")</f>
        <v>Hold 1-4 klinik</v>
      </c>
      <c r="C696" s="31">
        <f>C695+1</f>
        <v>44126</v>
      </c>
      <c r="D696" s="30">
        <v>0.33333333333333331</v>
      </c>
      <c r="E696" s="30">
        <v>0.625</v>
      </c>
      <c r="G696" t="s">
        <v>43</v>
      </c>
      <c r="H696" s="50"/>
      <c r="I696" s="14" t="s">
        <v>35</v>
      </c>
      <c r="M696" s="16"/>
      <c r="N696" s="16"/>
      <c r="R696" t="s">
        <v>42</v>
      </c>
      <c r="W696" s="16"/>
      <c r="X696" s="16"/>
    </row>
    <row r="697" spans="1:24" ht="15">
      <c r="A697" s="16" t="s">
        <v>55</v>
      </c>
      <c r="B697" s="2" t="str">
        <f>IF(Table1[[#This Row],[Fag]]&lt;&gt;"","Hold " &amp; Table1[[#This Row],[Dette er for hold '# (fx 1-8 eller 1)]] &amp; " " &amp; Table1[[#This Row],[Beskrivelse]],"")</f>
        <v>Hold 1-4 klinik</v>
      </c>
      <c r="C697" s="31">
        <f>C696+1</f>
        <v>44127</v>
      </c>
      <c r="D697" s="30">
        <v>0.33333333333333331</v>
      </c>
      <c r="E697" s="30">
        <v>0.625</v>
      </c>
      <c r="F697" s="60"/>
      <c r="G697" t="s">
        <v>43</v>
      </c>
      <c r="H697" s="50"/>
      <c r="I697" s="14" t="s">
        <v>35</v>
      </c>
      <c r="M697" s="16"/>
      <c r="N697" s="16"/>
      <c r="W697" s="16"/>
      <c r="X697" s="16"/>
    </row>
    <row r="698" spans="1:24" ht="15">
      <c r="B698" s="2" t="str">
        <f>IF(Table1[[#This Row],[Fag]]&lt;&gt;"","Hold " &amp; Table1[[#This Row],[Dette er for hold '# (fx 1-8 eller 1)]] &amp; " " &amp; Table1[[#This Row],[Beskrivelse]],"")</f>
        <v/>
      </c>
      <c r="D698" s="30"/>
      <c r="E698" s="30"/>
      <c r="H698" s="50"/>
      <c r="M698" s="16"/>
      <c r="N698" s="16"/>
      <c r="W698" s="16"/>
      <c r="X698" s="16"/>
    </row>
    <row r="699" spans="1:24" ht="15">
      <c r="A699" s="16" t="s">
        <v>55</v>
      </c>
      <c r="B699" s="2" t="str">
        <f>IF(Table1[[#This Row],[Fag]]&lt;&gt;"","Hold " &amp; Table1[[#This Row],[Dette er for hold '# (fx 1-8 eller 1)]] &amp; " " &amp; Table1[[#This Row],[Beskrivelse]],"")</f>
        <v>Hold 1-4 Klinik</v>
      </c>
      <c r="C699" s="31">
        <f>DATE($T$7, 1, -2) - WEEKDAY(DATE($T$7, 1, 3)) +Table1[[#This Row],[Kal uge]]* 7+Table1[[#This Row],[Uge dag]]-1</f>
        <v>44130</v>
      </c>
      <c r="D699" s="30">
        <v>0.33333333333333331</v>
      </c>
      <c r="E699" s="30">
        <v>0.625</v>
      </c>
      <c r="G699" t="s">
        <v>41</v>
      </c>
      <c r="H699" s="50"/>
      <c r="I699" s="14" t="s">
        <v>35</v>
      </c>
      <c r="M699" s="16"/>
      <c r="N699" s="16"/>
      <c r="P699">
        <v>44</v>
      </c>
      <c r="R699">
        <v>1</v>
      </c>
      <c r="W699" s="16"/>
      <c r="X699" s="16"/>
    </row>
    <row r="700" spans="1:24" ht="15">
      <c r="A700" s="16" t="s">
        <v>55</v>
      </c>
      <c r="B700" s="2" t="str">
        <f>IF(Table1[[#This Row],[Fag]]&lt;&gt;"","Hold " &amp; Table1[[#This Row],[Dette er for hold '# (fx 1-8 eller 1)]] &amp; " " &amp; Table1[[#This Row],[Beskrivelse]],"")</f>
        <v>Hold 1-4 Klinik</v>
      </c>
      <c r="C700" s="31">
        <f>C699+1</f>
        <v>44131</v>
      </c>
      <c r="D700" s="30">
        <v>0.33333333333333331</v>
      </c>
      <c r="E700" s="30">
        <v>0.625</v>
      </c>
      <c r="G700" t="s">
        <v>41</v>
      </c>
      <c r="H700" s="50"/>
      <c r="I700" s="14" t="s">
        <v>35</v>
      </c>
      <c r="M700" s="16"/>
      <c r="N700" s="16"/>
      <c r="R700" t="s">
        <v>42</v>
      </c>
      <c r="W700" s="16"/>
      <c r="X700" s="16"/>
    </row>
    <row r="701" spans="1:24" ht="15">
      <c r="A701" s="16" t="s">
        <v>55</v>
      </c>
      <c r="B701" s="2" t="str">
        <f>IF(Table1[[#This Row],[Fag]]&lt;&gt;"","Hold " &amp; Table1[[#This Row],[Dette er for hold '# (fx 1-8 eller 1)]] &amp; " " &amp; Table1[[#This Row],[Beskrivelse]],"")</f>
        <v>Hold 1-4 Klinik</v>
      </c>
      <c r="C701" s="31">
        <f>C700+1</f>
        <v>44132</v>
      </c>
      <c r="D701" s="30">
        <v>0.33333333333333331</v>
      </c>
      <c r="E701" s="30">
        <v>0.625</v>
      </c>
      <c r="G701" t="s">
        <v>41</v>
      </c>
      <c r="H701" s="50"/>
      <c r="I701" s="14" t="s">
        <v>35</v>
      </c>
      <c r="M701" s="16"/>
      <c r="N701" s="16"/>
      <c r="R701" t="s">
        <v>42</v>
      </c>
      <c r="W701" s="16"/>
      <c r="X701" s="16"/>
    </row>
    <row r="702" spans="1:24" ht="15">
      <c r="A702" s="16" t="s">
        <v>55</v>
      </c>
      <c r="B702" s="2" t="str">
        <f>IF(Table1[[#This Row],[Fag]]&lt;&gt;"","Hold " &amp; Table1[[#This Row],[Dette er for hold '# (fx 1-8 eller 1)]] &amp; " " &amp; Table1[[#This Row],[Beskrivelse]],"")</f>
        <v>Hold 1-4 klinik</v>
      </c>
      <c r="C702" s="31">
        <f>C701+1</f>
        <v>44133</v>
      </c>
      <c r="D702" s="30">
        <v>0.33333333333333331</v>
      </c>
      <c r="E702" s="30">
        <v>0.625</v>
      </c>
      <c r="G702" t="s">
        <v>43</v>
      </c>
      <c r="H702" s="50"/>
      <c r="I702" s="14" t="s">
        <v>35</v>
      </c>
      <c r="M702" s="16"/>
      <c r="N702" s="16"/>
      <c r="R702" t="s">
        <v>42</v>
      </c>
      <c r="W702" s="16"/>
      <c r="X702" s="16"/>
    </row>
    <row r="703" spans="1:24" ht="15">
      <c r="B703" s="2" t="s">
        <v>93</v>
      </c>
      <c r="C703" s="31">
        <f>C702+1</f>
        <v>44134</v>
      </c>
      <c r="D703" s="30">
        <v>0.33333333333333331</v>
      </c>
      <c r="E703" s="30">
        <v>0.625</v>
      </c>
      <c r="G703" t="s">
        <v>43</v>
      </c>
      <c r="H703" s="50"/>
      <c r="I703" s="14" t="s">
        <v>35</v>
      </c>
      <c r="M703" s="16"/>
      <c r="N703" s="16"/>
      <c r="R703" t="s">
        <v>42</v>
      </c>
      <c r="W703" s="16"/>
      <c r="X703" s="16"/>
    </row>
    <row r="704" spans="1:24" ht="15">
      <c r="D704" s="30"/>
      <c r="E704" s="30"/>
      <c r="F704" s="60"/>
      <c r="H704" s="50"/>
      <c r="M704" s="16"/>
      <c r="N704" s="16"/>
      <c r="W704" s="16"/>
      <c r="X704" s="16"/>
    </row>
    <row r="705" spans="1:24" ht="15">
      <c r="A705" s="16" t="s">
        <v>55</v>
      </c>
      <c r="B705" s="2" t="str">
        <f>IF(Table1[[#This Row],[Fag]]&lt;&gt;"","Hold " &amp; Table1[[#This Row],[Dette er for hold '# (fx 1-8 eller 1)]] &amp; " " &amp; Table1[[#This Row],[Beskrivelse]],"")</f>
        <v>Hold 1-4 Klinik</v>
      </c>
      <c r="C705" s="31">
        <f>DATE($T$7, 1, -2) - WEEKDAY(DATE($T$7, 1, 3)) +Table1[[#This Row],[Kal uge]]* 7+Table1[[#This Row],[Uge dag]]-1</f>
        <v>44137</v>
      </c>
      <c r="D705" s="30">
        <v>0.33333333333333331</v>
      </c>
      <c r="E705" s="30">
        <v>0.625</v>
      </c>
      <c r="G705" t="s">
        <v>41</v>
      </c>
      <c r="H705" s="50"/>
      <c r="I705" s="14" t="s">
        <v>35</v>
      </c>
      <c r="M705" s="16"/>
      <c r="N705" s="16"/>
      <c r="P705">
        <v>45</v>
      </c>
      <c r="R705">
        <v>1</v>
      </c>
      <c r="W705" s="16"/>
      <c r="X705" s="16"/>
    </row>
    <row r="706" spans="1:24" ht="15">
      <c r="A706" s="16" t="s">
        <v>55</v>
      </c>
      <c r="B706" s="2" t="str">
        <f>IF(Table1[[#This Row],[Fag]]&lt;&gt;"","Hold " &amp; Table1[[#This Row],[Dette er for hold '# (fx 1-8 eller 1)]] &amp; " " &amp; Table1[[#This Row],[Beskrivelse]],"")</f>
        <v>Hold 1-4 Klinik</v>
      </c>
      <c r="C706" s="31">
        <f>C705+1</f>
        <v>44138</v>
      </c>
      <c r="D706" s="30">
        <v>0.33333333333333331</v>
      </c>
      <c r="E706" s="30">
        <v>0.625</v>
      </c>
      <c r="G706" t="s">
        <v>41</v>
      </c>
      <c r="H706" s="50"/>
      <c r="I706" s="14" t="s">
        <v>35</v>
      </c>
      <c r="M706" s="16"/>
      <c r="N706" s="16"/>
      <c r="R706" t="s">
        <v>42</v>
      </c>
      <c r="W706" s="16"/>
      <c r="X706" s="16"/>
    </row>
    <row r="707" spans="1:24" ht="15">
      <c r="A707" s="16" t="s">
        <v>55</v>
      </c>
      <c r="B707" s="2" t="str">
        <f>IF(Table1[[#This Row],[Fag]]&lt;&gt;"","Hold " &amp; Table1[[#This Row],[Dette er for hold '# (fx 1-8 eller 1)]] &amp; " " &amp; Table1[[#This Row],[Beskrivelse]],"")</f>
        <v>Hold 1-4 Klinik</v>
      </c>
      <c r="C707" s="31">
        <f>C706+1</f>
        <v>44139</v>
      </c>
      <c r="D707" s="30">
        <v>0.33333333333333331</v>
      </c>
      <c r="E707" s="30">
        <v>0.625</v>
      </c>
      <c r="G707" t="s">
        <v>41</v>
      </c>
      <c r="H707" s="50"/>
      <c r="I707" s="14" t="s">
        <v>35</v>
      </c>
      <c r="M707" s="16"/>
      <c r="N707" s="16"/>
      <c r="R707" t="s">
        <v>42</v>
      </c>
      <c r="W707" s="16"/>
      <c r="X707" s="16"/>
    </row>
    <row r="708" spans="1:24" ht="15">
      <c r="A708" s="16" t="s">
        <v>55</v>
      </c>
      <c r="B708" s="2" t="str">
        <f>IF(Table1[[#This Row],[Fag]]&lt;&gt;"","Hold " &amp; Table1[[#This Row],[Dette er for hold '# (fx 1-8 eller 1)]] &amp; " " &amp; Table1[[#This Row],[Beskrivelse]],"")</f>
        <v>Hold 1-4 klinik</v>
      </c>
      <c r="C708" s="31">
        <f>C707+1</f>
        <v>44140</v>
      </c>
      <c r="D708" s="30">
        <v>0.33333333333333331</v>
      </c>
      <c r="E708" s="30">
        <v>0.625</v>
      </c>
      <c r="G708" t="s">
        <v>43</v>
      </c>
      <c r="H708" s="50"/>
      <c r="I708" s="14" t="s">
        <v>35</v>
      </c>
      <c r="M708" s="16"/>
      <c r="N708" s="16"/>
      <c r="R708" t="s">
        <v>42</v>
      </c>
      <c r="W708" s="16"/>
      <c r="X708" s="16"/>
    </row>
    <row r="709" spans="1:24" ht="15">
      <c r="B709" s="2" t="s">
        <v>93</v>
      </c>
      <c r="C709" s="31">
        <f>C708+1</f>
        <v>44141</v>
      </c>
      <c r="D709" s="30">
        <v>0.33333333333333331</v>
      </c>
      <c r="E709" s="30">
        <v>0.625</v>
      </c>
      <c r="F709" s="60"/>
      <c r="G709" t="s">
        <v>43</v>
      </c>
      <c r="H709" s="50"/>
      <c r="I709" s="14" t="s">
        <v>35</v>
      </c>
      <c r="M709" s="16"/>
      <c r="N709" s="16"/>
      <c r="W709" s="16"/>
      <c r="X709" s="16"/>
    </row>
    <row r="710" spans="1:24" ht="15">
      <c r="B710" s="2" t="str">
        <f>IF(Table1[[#This Row],[Fag]]&lt;&gt;"","Hold " &amp; Table1[[#This Row],[Dette er for hold '# (fx 1-8 eller 1)]] &amp; " " &amp; Table1[[#This Row],[Beskrivelse]],"")</f>
        <v/>
      </c>
      <c r="D710" s="30"/>
      <c r="E710" s="30"/>
      <c r="H710" s="50"/>
      <c r="M710" s="16"/>
      <c r="N710" s="16"/>
      <c r="W710" s="16"/>
      <c r="X710" s="16"/>
    </row>
    <row r="711" spans="1:24" ht="15">
      <c r="A711" s="16" t="s">
        <v>55</v>
      </c>
      <c r="B711" s="2" t="str">
        <f>IF(Table1[[#This Row],[Fag]]&lt;&gt;"","Hold " &amp; Table1[[#This Row],[Dette er for hold '# (fx 1-8 eller 1)]] &amp; " " &amp; Table1[[#This Row],[Beskrivelse]],"")</f>
        <v>Hold 1-4 Klinik</v>
      </c>
      <c r="C711" s="31">
        <f>DATE($T$7, 1, -2) - WEEKDAY(DATE($T$7, 1, 3)) +Table1[[#This Row],[Kal uge]]* 7+Table1[[#This Row],[Uge dag]]-1</f>
        <v>44144</v>
      </c>
      <c r="D711" s="30">
        <v>0.33333333333333331</v>
      </c>
      <c r="E711" s="30">
        <v>0.625</v>
      </c>
      <c r="G711" t="s">
        <v>41</v>
      </c>
      <c r="H711" s="50"/>
      <c r="I711" s="14" t="s">
        <v>35</v>
      </c>
      <c r="M711" s="16"/>
      <c r="P711">
        <v>46</v>
      </c>
      <c r="R711">
        <v>1</v>
      </c>
      <c r="W711" s="16"/>
      <c r="X711" s="16"/>
    </row>
    <row r="712" spans="1:24" ht="15">
      <c r="A712" s="16" t="s">
        <v>55</v>
      </c>
      <c r="B712" s="2" t="str">
        <f>IF(Table1[[#This Row],[Fag]]&lt;&gt;"","Hold " &amp; Table1[[#This Row],[Dette er for hold '# (fx 1-8 eller 1)]] &amp; " " &amp; Table1[[#This Row],[Beskrivelse]],"")</f>
        <v>Hold 1-4 Klinik</v>
      </c>
      <c r="C712" s="31">
        <f>C711+1</f>
        <v>44145</v>
      </c>
      <c r="D712" s="30">
        <v>0.33333333333333331</v>
      </c>
      <c r="E712" s="30">
        <v>0.625</v>
      </c>
      <c r="G712" t="s">
        <v>41</v>
      </c>
      <c r="H712" s="50"/>
      <c r="I712" s="14" t="s">
        <v>35</v>
      </c>
      <c r="M712" s="16"/>
      <c r="R712" t="s">
        <v>42</v>
      </c>
      <c r="W712" s="16"/>
      <c r="X712" s="16"/>
    </row>
    <row r="713" spans="1:24" ht="15">
      <c r="A713" s="16" t="s">
        <v>55</v>
      </c>
      <c r="B713" s="2" t="str">
        <f>IF(Table1[[#This Row],[Fag]]&lt;&gt;"","Hold " &amp; Table1[[#This Row],[Dette er for hold '# (fx 1-8 eller 1)]] &amp; " " &amp; Table1[[#This Row],[Beskrivelse]],"")</f>
        <v>Hold 1-4 Klinik</v>
      </c>
      <c r="C713" s="31">
        <f>C712+1</f>
        <v>44146</v>
      </c>
      <c r="D713" s="28">
        <v>0.33333333333333331</v>
      </c>
      <c r="E713" s="28">
        <v>0.625</v>
      </c>
      <c r="F713" s="60"/>
      <c r="G713" t="s">
        <v>41</v>
      </c>
      <c r="H713" s="50"/>
      <c r="I713" s="14" t="s">
        <v>35</v>
      </c>
      <c r="M713" s="16"/>
      <c r="R713" t="s">
        <v>42</v>
      </c>
      <c r="W713" s="16"/>
      <c r="X713" s="16"/>
    </row>
    <row r="714" spans="1:24" ht="15">
      <c r="A714" s="16" t="s">
        <v>55</v>
      </c>
      <c r="B714" s="2" t="str">
        <f>IF(Table1[[#This Row],[Fag]]&lt;&gt;"","Hold " &amp; Table1[[#This Row],[Dette er for hold '# (fx 1-8 eller 1)]] &amp; " " &amp; Table1[[#This Row],[Beskrivelse]],"")</f>
        <v>Hold 1-4 klinik</v>
      </c>
      <c r="C714" s="31">
        <f>C713+1</f>
        <v>44147</v>
      </c>
      <c r="D714" s="28">
        <v>0.33333333333333331</v>
      </c>
      <c r="E714" s="28">
        <v>0.625</v>
      </c>
      <c r="F714" s="60"/>
      <c r="G714" t="s">
        <v>43</v>
      </c>
      <c r="H714" s="50"/>
      <c r="I714" s="14" t="s">
        <v>35</v>
      </c>
      <c r="M714" s="16"/>
      <c r="R714" t="s">
        <v>42</v>
      </c>
      <c r="W714" s="16"/>
      <c r="X714" s="16"/>
    </row>
    <row r="715" spans="1:24" ht="15">
      <c r="B715" s="2" t="s">
        <v>93</v>
      </c>
      <c r="C715" s="31">
        <f>C714+1</f>
        <v>44148</v>
      </c>
      <c r="D715" s="28">
        <v>0.33333333333333331</v>
      </c>
      <c r="E715" s="28">
        <v>0.625</v>
      </c>
      <c r="F715" s="60"/>
      <c r="G715" t="s">
        <v>43</v>
      </c>
      <c r="H715" s="50"/>
      <c r="I715" s="14" t="s">
        <v>35</v>
      </c>
      <c r="M715" s="16"/>
      <c r="R715" t="s">
        <v>42</v>
      </c>
      <c r="W715" s="16"/>
      <c r="X715" s="16"/>
    </row>
    <row r="716" spans="1:24">
      <c r="A716" s="121"/>
      <c r="B716" s="122"/>
      <c r="C716" s="122"/>
      <c r="D716" s="124"/>
      <c r="E716" s="124"/>
      <c r="F716" s="123"/>
      <c r="G716" s="121"/>
      <c r="H716" s="125"/>
      <c r="I716" s="125"/>
      <c r="J716" s="111"/>
      <c r="K716" s="111"/>
      <c r="L716" s="111"/>
      <c r="M716" s="111"/>
      <c r="N716" s="111"/>
      <c r="P716" s="111"/>
      <c r="Q716" s="111"/>
      <c r="R716" s="111"/>
      <c r="W716" s="111"/>
      <c r="X716" s="111"/>
    </row>
    <row r="717" spans="1:24" ht="15">
      <c r="A717" s="91"/>
      <c r="B717" s="105" t="s">
        <v>92</v>
      </c>
      <c r="C717" s="31">
        <f>DATE($T$7, 1, -2) - WEEKDAY(DATE($T$7, 1, 3)) +Table1[[#This Row],[Kal uge]]* 7+Table1[[#This Row],[Uge dag]]-1</f>
        <v>44151</v>
      </c>
      <c r="D717" s="117">
        <v>0.33333333333333331</v>
      </c>
      <c r="E717" s="117">
        <v>0.625</v>
      </c>
      <c r="F717" s="118"/>
      <c r="G717" s="118" t="s">
        <v>41</v>
      </c>
      <c r="H717" s="119"/>
      <c r="I717" s="120" t="s">
        <v>84</v>
      </c>
      <c r="M717" s="16"/>
      <c r="P717">
        <v>47</v>
      </c>
      <c r="R717">
        <v>1</v>
      </c>
      <c r="W717" s="16"/>
      <c r="X717" s="16"/>
    </row>
    <row r="718" spans="1:24" ht="15">
      <c r="A718" s="16" t="s">
        <v>55</v>
      </c>
      <c r="B718" s="2" t="str">
        <f>IF(Table1[[#This Row],[Fag]]&lt;&gt;"","Hold " &amp; Table1[[#This Row],[Dette er for hold '# (fx 1-8 eller 1)]] &amp; " " &amp; Table1[[#This Row],[Beskrivelse]],"")</f>
        <v>Hold 5-8 Klinik</v>
      </c>
      <c r="C718" s="31">
        <f>C717+1</f>
        <v>44152</v>
      </c>
      <c r="D718" s="30">
        <v>0.33333333333333331</v>
      </c>
      <c r="E718" s="30">
        <v>0.625</v>
      </c>
      <c r="G718" t="s">
        <v>41</v>
      </c>
      <c r="H718" s="50"/>
      <c r="I718" s="14" t="s">
        <v>84</v>
      </c>
      <c r="M718" s="16"/>
      <c r="R718" t="s">
        <v>42</v>
      </c>
      <c r="W718" s="16"/>
      <c r="X718" s="16"/>
    </row>
    <row r="719" spans="1:24" ht="15">
      <c r="A719" s="16" t="s">
        <v>55</v>
      </c>
      <c r="B719" s="2" t="str">
        <f>IF(Table1[[#This Row],[Fag]]&lt;&gt;"","Hold " &amp; Table1[[#This Row],[Dette er for hold '# (fx 1-8 eller 1)]] &amp; " " &amp; Table1[[#This Row],[Beskrivelse]],"")</f>
        <v>Hold 5-8 Klinik</v>
      </c>
      <c r="C719" s="31">
        <f>C718+1</f>
        <v>44153</v>
      </c>
      <c r="D719" s="30">
        <v>0.33333333333333331</v>
      </c>
      <c r="E719" s="30">
        <v>0.625</v>
      </c>
      <c r="G719" t="s">
        <v>41</v>
      </c>
      <c r="H719" s="50"/>
      <c r="I719" s="14" t="s">
        <v>84</v>
      </c>
      <c r="M719" s="16"/>
      <c r="N719" s="16"/>
      <c r="R719" t="s">
        <v>42</v>
      </c>
      <c r="W719" s="16"/>
      <c r="X719" s="16"/>
    </row>
    <row r="720" spans="1:24" ht="15">
      <c r="A720" s="16" t="s">
        <v>55</v>
      </c>
      <c r="B720" s="2" t="str">
        <f>IF(Table1[[#This Row],[Fag]]&lt;&gt;"","Hold " &amp; Table1[[#This Row],[Dette er for hold '# (fx 1-8 eller 1)]] &amp; " " &amp; Table1[[#This Row],[Beskrivelse]],"")</f>
        <v>Hold 5-8 klinik</v>
      </c>
      <c r="C720" s="31">
        <f>C719+1</f>
        <v>44154</v>
      </c>
      <c r="D720" s="30">
        <v>0.33333333333333331</v>
      </c>
      <c r="E720" s="30">
        <v>0.625</v>
      </c>
      <c r="G720" t="s">
        <v>43</v>
      </c>
      <c r="H720" s="50"/>
      <c r="I720" s="14" t="s">
        <v>84</v>
      </c>
      <c r="M720" s="16"/>
      <c r="N720" s="16"/>
      <c r="R720" t="s">
        <v>42</v>
      </c>
      <c r="W720" s="16"/>
      <c r="X720" s="16"/>
    </row>
    <row r="721" spans="1:24" ht="15">
      <c r="A721" s="16" t="s">
        <v>55</v>
      </c>
      <c r="B721" s="2" t="str">
        <f>IF(Table1[[#This Row],[Fag]]&lt;&gt;"","Hold " &amp; Table1[[#This Row],[Dette er for hold '# (fx 1-8 eller 1)]] &amp; " " &amp; Table1[[#This Row],[Beskrivelse]],"")</f>
        <v>Hold 5-8 klinik</v>
      </c>
      <c r="C721" s="31">
        <f>C720+1</f>
        <v>44155</v>
      </c>
      <c r="D721" s="30">
        <v>0.33333333333333331</v>
      </c>
      <c r="E721" s="30">
        <v>0.625</v>
      </c>
      <c r="F721" s="60"/>
      <c r="G721" t="s">
        <v>43</v>
      </c>
      <c r="H721" s="50"/>
      <c r="I721" s="14" t="s">
        <v>84</v>
      </c>
      <c r="M721" s="16"/>
      <c r="N721" s="16"/>
      <c r="W721" s="16"/>
      <c r="X721" s="16"/>
    </row>
    <row r="722" spans="1:24" ht="15">
      <c r="B722" s="2" t="str">
        <f>IF(Table1[[#This Row],[Fag]]&lt;&gt;"","Hold " &amp; Table1[[#This Row],[Dette er for hold '# (fx 1-8 eller 1)]] &amp; " " &amp; Table1[[#This Row],[Beskrivelse]],"")</f>
        <v/>
      </c>
      <c r="D722" s="30"/>
      <c r="E722" s="30"/>
      <c r="H722" s="50"/>
      <c r="M722" s="16"/>
      <c r="N722" s="16"/>
      <c r="W722" s="16"/>
      <c r="X722" s="16"/>
    </row>
    <row r="723" spans="1:24" ht="15">
      <c r="A723" s="16" t="s">
        <v>55</v>
      </c>
      <c r="B723" s="2" t="str">
        <f>IF(Table1[[#This Row],[Fag]]&lt;&gt;"","Hold " &amp; Table1[[#This Row],[Dette er for hold '# (fx 1-8 eller 1)]] &amp; " " &amp; Table1[[#This Row],[Beskrivelse]],"")</f>
        <v>Hold 5-8 Klinik</v>
      </c>
      <c r="C723" s="31">
        <f>DATE($T$7, 1, -2) - WEEKDAY(DATE($T$7, 1, 3)) +Table1[[#This Row],[Kal uge]]* 7+Table1[[#This Row],[Uge dag]]-1</f>
        <v>44158</v>
      </c>
      <c r="D723" s="30">
        <v>0.33333333333333331</v>
      </c>
      <c r="E723" s="30">
        <v>0.625</v>
      </c>
      <c r="G723" t="s">
        <v>41</v>
      </c>
      <c r="H723" s="50"/>
      <c r="I723" s="14" t="s">
        <v>84</v>
      </c>
      <c r="M723" s="16"/>
      <c r="N723" s="16"/>
      <c r="P723">
        <v>48</v>
      </c>
      <c r="R723">
        <v>1</v>
      </c>
      <c r="W723" s="16"/>
      <c r="X723" s="16"/>
    </row>
    <row r="724" spans="1:24" ht="15">
      <c r="A724" s="16" t="s">
        <v>55</v>
      </c>
      <c r="B724" s="2" t="str">
        <f>IF(Table1[[#This Row],[Fag]]&lt;&gt;"","Hold " &amp; Table1[[#This Row],[Dette er for hold '# (fx 1-8 eller 1)]] &amp; " " &amp; Table1[[#This Row],[Beskrivelse]],"")</f>
        <v>Hold 5-8 Klinik</v>
      </c>
      <c r="C724" s="31">
        <f>C723+1</f>
        <v>44159</v>
      </c>
      <c r="D724" s="30">
        <v>0.33333333333333331</v>
      </c>
      <c r="E724" s="30">
        <v>0.625</v>
      </c>
      <c r="G724" t="s">
        <v>41</v>
      </c>
      <c r="H724" s="50"/>
      <c r="I724" s="14" t="s">
        <v>84</v>
      </c>
      <c r="M724" s="16"/>
      <c r="N724" s="16"/>
      <c r="R724" t="s">
        <v>42</v>
      </c>
      <c r="W724" s="16"/>
      <c r="X724" s="16"/>
    </row>
    <row r="725" spans="1:24" ht="15">
      <c r="A725" s="16" t="s">
        <v>55</v>
      </c>
      <c r="B725" s="2" t="str">
        <f>IF(Table1[[#This Row],[Fag]]&lt;&gt;"","Hold " &amp; Table1[[#This Row],[Dette er for hold '# (fx 1-8 eller 1)]] &amp; " " &amp; Table1[[#This Row],[Beskrivelse]],"")</f>
        <v>Hold 5-8 Klinik</v>
      </c>
      <c r="C725" s="31">
        <f>C724+1</f>
        <v>44160</v>
      </c>
      <c r="D725" s="30">
        <v>0.33333333333333331</v>
      </c>
      <c r="E725" s="30">
        <v>0.625</v>
      </c>
      <c r="G725" t="s">
        <v>41</v>
      </c>
      <c r="H725" s="50"/>
      <c r="I725" s="14" t="s">
        <v>84</v>
      </c>
      <c r="M725" s="16"/>
      <c r="N725" s="16"/>
      <c r="R725" t="s">
        <v>42</v>
      </c>
      <c r="W725" s="16"/>
      <c r="X725" s="16"/>
    </row>
    <row r="726" spans="1:24" ht="15">
      <c r="A726" s="16" t="s">
        <v>55</v>
      </c>
      <c r="B726" s="2" t="str">
        <f>IF(Table1[[#This Row],[Fag]]&lt;&gt;"","Hold " &amp; Table1[[#This Row],[Dette er for hold '# (fx 1-8 eller 1)]] &amp; " " &amp; Table1[[#This Row],[Beskrivelse]],"")</f>
        <v>Hold 5-8 klinik</v>
      </c>
      <c r="C726" s="31">
        <f>C725+1</f>
        <v>44161</v>
      </c>
      <c r="D726" s="30">
        <v>0.33333333333333331</v>
      </c>
      <c r="E726" s="30">
        <v>0.625</v>
      </c>
      <c r="G726" t="s">
        <v>43</v>
      </c>
      <c r="H726" s="50"/>
      <c r="I726" s="14" t="s">
        <v>84</v>
      </c>
      <c r="M726" s="16"/>
      <c r="N726" s="16"/>
      <c r="R726" t="s">
        <v>42</v>
      </c>
      <c r="W726" s="16"/>
      <c r="X726" s="16"/>
    </row>
    <row r="727" spans="1:24" ht="15">
      <c r="B727" s="2" t="s">
        <v>93</v>
      </c>
      <c r="C727" s="31">
        <f>C726+1</f>
        <v>44162</v>
      </c>
      <c r="D727" s="30">
        <v>0.33333333333333331</v>
      </c>
      <c r="E727" s="30">
        <v>0.625</v>
      </c>
      <c r="G727" t="s">
        <v>43</v>
      </c>
      <c r="H727" s="50"/>
      <c r="I727" s="14" t="s">
        <v>84</v>
      </c>
      <c r="M727" s="16"/>
      <c r="N727" s="16"/>
      <c r="R727" t="s">
        <v>42</v>
      </c>
      <c r="W727" s="16"/>
      <c r="X727" s="16"/>
    </row>
    <row r="728" spans="1:24" ht="15">
      <c r="D728" s="30"/>
      <c r="E728" s="30"/>
      <c r="F728" s="60"/>
      <c r="H728" s="50"/>
      <c r="M728" s="16"/>
      <c r="N728" s="16"/>
      <c r="W728" s="16"/>
      <c r="X728" s="16"/>
    </row>
    <row r="729" spans="1:24" ht="15">
      <c r="A729" s="16" t="s">
        <v>55</v>
      </c>
      <c r="B729" s="2" t="str">
        <f>IF(Table1[[#This Row],[Fag]]&lt;&gt;"","Hold " &amp; Table1[[#This Row],[Dette er for hold '# (fx 1-8 eller 1)]] &amp; " " &amp; Table1[[#This Row],[Beskrivelse]],"")</f>
        <v>Hold 5-8 Klinik</v>
      </c>
      <c r="C729" s="31">
        <f>DATE($T$7, 1, -2) - WEEKDAY(DATE($T$7, 1, 3)) +Table1[[#This Row],[Kal uge]]* 7+Table1[[#This Row],[Uge dag]]-1</f>
        <v>44165</v>
      </c>
      <c r="D729" s="30">
        <v>0.33333333333333331</v>
      </c>
      <c r="E729" s="30">
        <v>0.625</v>
      </c>
      <c r="G729" t="s">
        <v>41</v>
      </c>
      <c r="H729" s="50"/>
      <c r="I729" s="14" t="s">
        <v>84</v>
      </c>
      <c r="M729" s="16"/>
      <c r="N729" s="16"/>
      <c r="P729">
        <v>49</v>
      </c>
      <c r="R729">
        <v>1</v>
      </c>
      <c r="W729" s="16"/>
      <c r="X729" s="16"/>
    </row>
    <row r="730" spans="1:24" ht="15">
      <c r="A730" s="16" t="s">
        <v>55</v>
      </c>
      <c r="B730" s="2" t="str">
        <f>IF(Table1[[#This Row],[Fag]]&lt;&gt;"","Hold " &amp; Table1[[#This Row],[Dette er for hold '# (fx 1-8 eller 1)]] &amp; " " &amp; Table1[[#This Row],[Beskrivelse]],"")</f>
        <v>Hold 5-8 Klinik</v>
      </c>
      <c r="C730" s="31">
        <f>C729+1</f>
        <v>44166</v>
      </c>
      <c r="D730" s="30">
        <v>0.33333333333333331</v>
      </c>
      <c r="E730" s="30">
        <v>0.625</v>
      </c>
      <c r="G730" t="s">
        <v>41</v>
      </c>
      <c r="H730" s="50"/>
      <c r="I730" s="14" t="s">
        <v>84</v>
      </c>
      <c r="M730" s="16"/>
      <c r="N730" s="16"/>
      <c r="R730" t="s">
        <v>42</v>
      </c>
      <c r="W730" s="16"/>
      <c r="X730" s="16"/>
    </row>
    <row r="731" spans="1:24" ht="15">
      <c r="A731" s="16" t="s">
        <v>55</v>
      </c>
      <c r="B731" s="2" t="str">
        <f>IF(Table1[[#This Row],[Fag]]&lt;&gt;"","Hold " &amp; Table1[[#This Row],[Dette er for hold '# (fx 1-8 eller 1)]] &amp; " " &amp; Table1[[#This Row],[Beskrivelse]],"")</f>
        <v>Hold 5-8 Klinik</v>
      </c>
      <c r="C731" s="31">
        <f>C730+1</f>
        <v>44167</v>
      </c>
      <c r="D731" s="30">
        <v>0.33333333333333331</v>
      </c>
      <c r="E731" s="30">
        <v>0.625</v>
      </c>
      <c r="G731" t="s">
        <v>41</v>
      </c>
      <c r="H731" s="50"/>
      <c r="I731" s="14" t="s">
        <v>84</v>
      </c>
      <c r="M731" s="16"/>
      <c r="N731" s="16"/>
      <c r="R731" t="s">
        <v>42</v>
      </c>
      <c r="W731" s="16"/>
      <c r="X731" s="16"/>
    </row>
    <row r="732" spans="1:24" ht="15">
      <c r="A732" s="16" t="s">
        <v>55</v>
      </c>
      <c r="B732" s="2" t="str">
        <f>IF(Table1[[#This Row],[Fag]]&lt;&gt;"","Hold " &amp; Table1[[#This Row],[Dette er for hold '# (fx 1-8 eller 1)]] &amp; " " &amp; Table1[[#This Row],[Beskrivelse]],"")</f>
        <v>Hold 5-8 klinik</v>
      </c>
      <c r="C732" s="31">
        <f>C731+1</f>
        <v>44168</v>
      </c>
      <c r="D732" s="30">
        <v>0.33333333333333331</v>
      </c>
      <c r="E732" s="30">
        <v>0.625</v>
      </c>
      <c r="G732" t="s">
        <v>43</v>
      </c>
      <c r="H732" s="50"/>
      <c r="I732" s="14" t="s">
        <v>84</v>
      </c>
      <c r="M732" s="16"/>
      <c r="N732" s="16"/>
      <c r="R732" t="s">
        <v>42</v>
      </c>
      <c r="W732" s="16"/>
      <c r="X732" s="16"/>
    </row>
    <row r="733" spans="1:24" ht="15">
      <c r="B733" s="2" t="s">
        <v>93</v>
      </c>
      <c r="C733" s="31">
        <f>C732+1</f>
        <v>44169</v>
      </c>
      <c r="D733" s="30">
        <v>0.33333333333333331</v>
      </c>
      <c r="E733" s="30">
        <v>0.625</v>
      </c>
      <c r="F733" s="60"/>
      <c r="G733" t="s">
        <v>43</v>
      </c>
      <c r="H733" s="50"/>
      <c r="I733" s="14" t="s">
        <v>84</v>
      </c>
      <c r="M733" s="16"/>
      <c r="N733" s="16"/>
      <c r="W733" s="16"/>
      <c r="X733" s="16"/>
    </row>
    <row r="734" spans="1:24" ht="15">
      <c r="B734" s="2" t="str">
        <f>IF(Table1[[#This Row],[Fag]]&lt;&gt;"","Hold " &amp; Table1[[#This Row],[Dette er for hold '# (fx 1-8 eller 1)]] &amp; " " &amp; Table1[[#This Row],[Beskrivelse]],"")</f>
        <v/>
      </c>
      <c r="D734" s="30"/>
      <c r="E734" s="30"/>
      <c r="H734" s="50"/>
      <c r="M734" s="16"/>
      <c r="N734" s="16"/>
      <c r="W734" s="16"/>
      <c r="X734" s="16"/>
    </row>
    <row r="735" spans="1:24" ht="15">
      <c r="A735" s="16" t="s">
        <v>55</v>
      </c>
      <c r="B735" s="2" t="str">
        <f>IF(Table1[[#This Row],[Fag]]&lt;&gt;"","Hold " &amp; Table1[[#This Row],[Dette er for hold '# (fx 1-8 eller 1)]] &amp; " " &amp; Table1[[#This Row],[Beskrivelse]],"")</f>
        <v>Hold 5-8 Klinik</v>
      </c>
      <c r="C735" s="31">
        <f>DATE($T$7, 1, -2) - WEEKDAY(DATE($T$7, 1, 3)) +Table1[[#This Row],[Kal uge]]* 7+Table1[[#This Row],[Uge dag]]-1</f>
        <v>44172</v>
      </c>
      <c r="D735" s="30">
        <v>0.33333333333333331</v>
      </c>
      <c r="E735" s="30">
        <v>0.625</v>
      </c>
      <c r="G735" t="s">
        <v>41</v>
      </c>
      <c r="H735" s="50"/>
      <c r="I735" s="14" t="s">
        <v>84</v>
      </c>
      <c r="M735" s="16"/>
      <c r="P735" s="16">
        <v>50</v>
      </c>
      <c r="R735">
        <v>1</v>
      </c>
      <c r="W735" s="16"/>
      <c r="X735" s="16"/>
    </row>
    <row r="736" spans="1:24" ht="15">
      <c r="A736" s="16" t="s">
        <v>55</v>
      </c>
      <c r="B736" s="2" t="str">
        <f>IF(Table1[[#This Row],[Fag]]&lt;&gt;"","Hold " &amp; Table1[[#This Row],[Dette er for hold '# (fx 1-8 eller 1)]] &amp; " " &amp; Table1[[#This Row],[Beskrivelse]],"")</f>
        <v>Hold 5-8 Klinik</v>
      </c>
      <c r="C736" s="31">
        <f>C735+1</f>
        <v>44173</v>
      </c>
      <c r="D736" s="30">
        <v>0.33333333333333331</v>
      </c>
      <c r="E736" s="30">
        <v>0.625</v>
      </c>
      <c r="G736" t="s">
        <v>41</v>
      </c>
      <c r="H736" s="50"/>
      <c r="I736" s="14" t="s">
        <v>84</v>
      </c>
      <c r="M736" s="16"/>
      <c r="R736" t="s">
        <v>42</v>
      </c>
      <c r="W736" s="16"/>
      <c r="X736" s="16"/>
    </row>
    <row r="737" spans="1:26" ht="15">
      <c r="A737" s="16" t="s">
        <v>55</v>
      </c>
      <c r="B737" s="2" t="str">
        <f>IF(Table1[[#This Row],[Fag]]&lt;&gt;"","Hold " &amp; Table1[[#This Row],[Dette er for hold '# (fx 1-8 eller 1)]] &amp; " " &amp; Table1[[#This Row],[Beskrivelse]],"")</f>
        <v>Hold 5-8 Klinik</v>
      </c>
      <c r="C737" s="31">
        <f>C736+1</f>
        <v>44174</v>
      </c>
      <c r="D737" s="28">
        <v>0.33333333333333331</v>
      </c>
      <c r="E737" s="28">
        <v>0.625</v>
      </c>
      <c r="F737" s="60"/>
      <c r="G737" t="s">
        <v>41</v>
      </c>
      <c r="H737" s="50"/>
      <c r="I737" s="14" t="s">
        <v>84</v>
      </c>
      <c r="M737" s="16"/>
      <c r="R737" t="s">
        <v>42</v>
      </c>
      <c r="W737" s="16"/>
      <c r="X737" s="16"/>
    </row>
    <row r="738" spans="1:26" ht="15">
      <c r="A738" s="16" t="s">
        <v>55</v>
      </c>
      <c r="B738" s="2" t="str">
        <f>IF(Table1[[#This Row],[Fag]]&lt;&gt;"","Hold " &amp; Table1[[#This Row],[Dette er for hold '# (fx 1-8 eller 1)]] &amp; " " &amp; Table1[[#This Row],[Beskrivelse]],"")</f>
        <v>Hold 5-8 klinik</v>
      </c>
      <c r="C738" s="31">
        <f>C737+1</f>
        <v>44175</v>
      </c>
      <c r="D738" s="28">
        <v>0.33333333333333331</v>
      </c>
      <c r="E738" s="28">
        <v>0.625</v>
      </c>
      <c r="F738" s="60"/>
      <c r="G738" t="s">
        <v>43</v>
      </c>
      <c r="H738" s="50"/>
      <c r="I738" s="14" t="s">
        <v>84</v>
      </c>
      <c r="M738" s="16"/>
      <c r="R738" t="s">
        <v>42</v>
      </c>
      <c r="W738" s="16"/>
      <c r="X738" s="16"/>
    </row>
    <row r="739" spans="1:26" ht="15">
      <c r="B739" s="2" t="s">
        <v>93</v>
      </c>
      <c r="C739" s="31">
        <f>C738+1</f>
        <v>44176</v>
      </c>
      <c r="D739" s="28">
        <v>0.33333333333333331</v>
      </c>
      <c r="E739" s="28">
        <v>0.625</v>
      </c>
      <c r="F739" s="60"/>
      <c r="G739" t="s">
        <v>43</v>
      </c>
      <c r="H739" s="50"/>
      <c r="I739" s="14" t="s">
        <v>84</v>
      </c>
      <c r="M739" s="16"/>
      <c r="R739" t="s">
        <v>42</v>
      </c>
      <c r="W739" s="16"/>
      <c r="X739" s="16"/>
    </row>
    <row r="740" spans="1:26" ht="15">
      <c r="D740" s="30"/>
      <c r="E740" s="30"/>
      <c r="H740" s="50"/>
      <c r="M740" s="16"/>
      <c r="W740" s="16"/>
      <c r="X740" s="16"/>
    </row>
    <row r="741" spans="1:26" s="16" customFormat="1">
      <c r="A741" s="93"/>
      <c r="B741" s="94"/>
      <c r="C741" s="95"/>
      <c r="D741" s="96"/>
      <c r="E741" s="96"/>
      <c r="F741" s="95"/>
      <c r="G741" s="93"/>
      <c r="H741" s="97"/>
      <c r="I741" s="97"/>
      <c r="J741" s="93"/>
      <c r="K741" s="93"/>
      <c r="L741" s="93"/>
      <c r="M741" s="93"/>
      <c r="N741" s="93"/>
      <c r="O741"/>
      <c r="P741" s="93"/>
      <c r="Q741" s="93"/>
      <c r="R741" s="93"/>
      <c r="V741" s="149"/>
      <c r="W741" s="93"/>
      <c r="X741" s="93"/>
    </row>
    <row r="742" spans="1:26" s="16" customFormat="1">
      <c r="A742" s="93"/>
      <c r="B742" s="94"/>
      <c r="C742" s="95"/>
      <c r="D742" s="96"/>
      <c r="E742" s="96"/>
      <c r="F742" s="95"/>
      <c r="G742" s="93"/>
      <c r="H742" s="97"/>
      <c r="I742" s="97"/>
      <c r="J742" s="93"/>
      <c r="K742" s="93"/>
      <c r="L742" s="93"/>
      <c r="M742" s="93"/>
      <c r="N742" s="93"/>
      <c r="O742"/>
      <c r="P742" s="93"/>
      <c r="Q742" s="93"/>
      <c r="R742" s="93"/>
      <c r="V742" s="149"/>
      <c r="W742" s="93"/>
      <c r="X742" s="93"/>
    </row>
    <row r="743" spans="1:26" s="16" customFormat="1">
      <c r="A743" s="93"/>
      <c r="B743" s="94"/>
      <c r="C743" s="95"/>
      <c r="D743" s="96"/>
      <c r="E743" s="96"/>
      <c r="F743" s="95"/>
      <c r="G743" s="93"/>
      <c r="H743" s="97"/>
      <c r="I743" s="97"/>
      <c r="J743" s="93"/>
      <c r="K743" s="93"/>
      <c r="L743" s="93"/>
      <c r="M743" s="93"/>
      <c r="N743" s="93"/>
      <c r="O743"/>
      <c r="P743" s="93"/>
      <c r="Q743" s="93"/>
      <c r="R743" s="93"/>
      <c r="V743" s="149"/>
      <c r="W743" s="93"/>
      <c r="X743" s="93"/>
    </row>
    <row r="744" spans="1:26" ht="20.25">
      <c r="B744" s="70" t="s">
        <v>53</v>
      </c>
      <c r="D744" s="30"/>
      <c r="E744" s="30"/>
      <c r="M744" s="16"/>
      <c r="W744" s="16"/>
      <c r="X744" s="16"/>
    </row>
    <row r="745" spans="1:26" ht="15">
      <c r="B745" s="2" t="str">
        <f>IF(Table1[[#This Row],[Fag]]&lt;&gt;"","Hold " &amp; Table1[[#This Row],[Dette er for hold '# (fx 1-8 eller 1)]] &amp; " " &amp; Table1[[#This Row],[Beskrivelse]],"")</f>
        <v/>
      </c>
      <c r="D745" s="30"/>
      <c r="E745" s="30"/>
      <c r="M745" s="16"/>
      <c r="W745" s="16"/>
      <c r="X745" s="16"/>
    </row>
    <row r="746" spans="1:26" ht="15">
      <c r="A746" s="16" t="s">
        <v>95</v>
      </c>
      <c r="B746" s="2" t="str">
        <f>IF(Table1[[#This Row],[Fag]]&lt;&gt;"","Hold " &amp; Table1[[#This Row],[Dette er for hold '# (fx 1-8 eller 1)]] &amp; " " &amp; Table1[[#This Row],[Beskrivelse]],"")</f>
        <v>Hold 9-12 Orientering om undervisning og diagnostisk interview PSE</v>
      </c>
      <c r="C746" s="31">
        <f>IF(Table1[[#This Row],[Navn]]&lt;&gt;"",DATE($T$7, 1, -2) - WEEKDAY(DATE($T$7, 1, 3)) +Table1[[#This Row],[Kal uge]]* 7+Table1[[#This Row],[Uge dag]]-1,"")</f>
        <v>44067</v>
      </c>
      <c r="D746" s="30">
        <v>0.33333333333333331</v>
      </c>
      <c r="E746" s="30">
        <v>0.36458333333333331</v>
      </c>
      <c r="G746" t="s">
        <v>49</v>
      </c>
      <c r="H746" s="167" t="s">
        <v>230</v>
      </c>
      <c r="I746" s="14" t="s">
        <v>86</v>
      </c>
      <c r="J746" t="s">
        <v>146</v>
      </c>
      <c r="M746" s="16"/>
      <c r="N746" s="147"/>
      <c r="P746">
        <v>35</v>
      </c>
      <c r="R746">
        <v>1</v>
      </c>
      <c r="V746" s="40">
        <v>50</v>
      </c>
      <c r="W746" s="40">
        <v>53</v>
      </c>
      <c r="X746" s="40">
        <v>35</v>
      </c>
      <c r="Z746" s="147" t="s">
        <v>218</v>
      </c>
    </row>
    <row r="747" spans="1:26" ht="15">
      <c r="A747" s="16" t="s">
        <v>95</v>
      </c>
      <c r="B747" s="2" t="str">
        <f>IF(Table1[[#This Row],[Fag]]&lt;&gt;"","Hold " &amp; Table1[[#This Row],[Dette er for hold '# (fx 1-8 eller 1)]] &amp; " " &amp; Table1[[#This Row],[Beskrivelse]],"")</f>
        <v>Hold 9-12 Psykotiske symptomer</v>
      </c>
      <c r="C747" s="31">
        <f>C746</f>
        <v>44067</v>
      </c>
      <c r="D747" s="30">
        <f>E746+TIME(0,15,0)</f>
        <v>0.375</v>
      </c>
      <c r="E747" s="30">
        <v>0.40625</v>
      </c>
      <c r="G747" s="14" t="s">
        <v>50</v>
      </c>
      <c r="H747" s="167" t="s">
        <v>230</v>
      </c>
      <c r="I747" s="14" t="str">
        <f>I746</f>
        <v>9-12</v>
      </c>
      <c r="J747" t="s">
        <v>146</v>
      </c>
      <c r="M747" s="16"/>
      <c r="N747" s="147"/>
      <c r="V747" s="40">
        <v>50</v>
      </c>
      <c r="W747" s="40">
        <v>53</v>
      </c>
      <c r="X747" s="40">
        <v>35</v>
      </c>
      <c r="Z747" s="147"/>
    </row>
    <row r="748" spans="1:26" ht="15">
      <c r="A748" s="16" t="s">
        <v>95</v>
      </c>
      <c r="B748" s="2" t="str">
        <f>IF(Table1[[#This Row],[Fag]]&lt;&gt;"","Hold " &amp; Table1[[#This Row],[Dette er for hold '# (fx 1-8 eller 1)]] &amp; " " &amp; Table1[[#This Row],[Beskrivelse]],"")</f>
        <v>Hold 9-12 Ikke-psykotiske symptomer</v>
      </c>
      <c r="C748" s="31">
        <f>C747</f>
        <v>44067</v>
      </c>
      <c r="D748" s="30">
        <f>E747+TIME(0,15,0)</f>
        <v>0.41666666666666669</v>
      </c>
      <c r="E748" s="30">
        <v>0.44791666666666669</v>
      </c>
      <c r="G748" s="14" t="s">
        <v>51</v>
      </c>
      <c r="H748" s="167" t="s">
        <v>230</v>
      </c>
      <c r="I748" s="14" t="str">
        <f>I747</f>
        <v>9-12</v>
      </c>
      <c r="J748" t="s">
        <v>146</v>
      </c>
      <c r="M748" s="16"/>
      <c r="N748" s="147"/>
      <c r="V748" s="40">
        <v>50</v>
      </c>
      <c r="W748" s="40">
        <v>53</v>
      </c>
      <c r="X748" s="40">
        <v>35</v>
      </c>
      <c r="Z748" s="147"/>
    </row>
    <row r="749" spans="1:26" ht="15">
      <c r="A749" s="16" t="s">
        <v>95</v>
      </c>
      <c r="B749" s="2" t="str">
        <f>IF(Table1[[#This Row],[Fag]]&lt;&gt;"","Hold " &amp; Table1[[#This Row],[Dette er for hold '# (fx 1-8 eller 1)]] &amp; " " &amp; Table1[[#This Row],[Beskrivelse]],"")</f>
        <v>Hold 9-12 Overordnet introduktion til børne- og ungdomspsykiatri</v>
      </c>
      <c r="C749" s="31">
        <f>C748</f>
        <v>44067</v>
      </c>
      <c r="D749" s="30">
        <f>E748+TIME(0,15,0)</f>
        <v>0.45833333333333337</v>
      </c>
      <c r="E749" s="30">
        <v>0.48958333333333331</v>
      </c>
      <c r="G749" s="14" t="s">
        <v>52</v>
      </c>
      <c r="H749" s="167" t="s">
        <v>230</v>
      </c>
      <c r="I749" s="14" t="str">
        <f>I748</f>
        <v>9-12</v>
      </c>
      <c r="J749" t="s">
        <v>147</v>
      </c>
      <c r="M749" s="16"/>
      <c r="N749" s="147"/>
      <c r="V749" s="40">
        <v>50</v>
      </c>
      <c r="W749" s="40">
        <v>53</v>
      </c>
      <c r="X749" s="40">
        <v>35</v>
      </c>
      <c r="Z749" s="147"/>
    </row>
    <row r="750" spans="1:26" ht="15">
      <c r="B750" s="2" t="str">
        <f>IF(Table1[[#This Row],[Fag]]&lt;&gt;"","Hold " &amp; Table1[[#This Row],[Dette er for hold '# (fx 1-8 eller 1)]] &amp; " " &amp; Table1[[#This Row],[Beskrivelse]],"")</f>
        <v/>
      </c>
      <c r="D750" s="30"/>
      <c r="E750" s="30"/>
      <c r="G750" s="14"/>
      <c r="H750" s="126"/>
      <c r="M750" s="16"/>
      <c r="W750" s="16"/>
      <c r="X750" s="16"/>
      <c r="Z750" s="147"/>
    </row>
    <row r="751" spans="1:26" ht="15">
      <c r="A751" s="16" t="s">
        <v>95</v>
      </c>
      <c r="B751" s="2" t="str">
        <f>IF(Table1[[#This Row],[Fag]]&lt;&gt;"","Hold " &amp; Table1[[#This Row],[Dette er for hold '# (fx 1-8 eller 1)]] &amp; " " &amp; Table1[[#This Row],[Beskrivelse]],"")</f>
        <v>Hold 13-16 Orientering om undervisning og diagnostisk interview PSE</v>
      </c>
      <c r="C751" s="31">
        <f>IF(Table1[[#This Row],[Navn]]&lt;&gt;"",DATE($T$7, 1, -2) - WEEKDAY(DATE($T$7, 1, 3)) +Table1[[#This Row],[Kal uge]]* 7+Table1[[#This Row],[Uge dag]]-1,"")</f>
        <v>44095</v>
      </c>
      <c r="D751" s="30">
        <v>0.33333333333333331</v>
      </c>
      <c r="E751" s="30">
        <v>0.36458333333333331</v>
      </c>
      <c r="G751" t="s">
        <v>49</v>
      </c>
      <c r="H751" s="167" t="s">
        <v>230</v>
      </c>
      <c r="I751" s="14" t="s">
        <v>85</v>
      </c>
      <c r="J751" t="s">
        <v>146</v>
      </c>
      <c r="M751" s="16"/>
      <c r="N751" s="147"/>
      <c r="P751">
        <v>39</v>
      </c>
      <c r="R751">
        <v>1</v>
      </c>
      <c r="V751" s="40">
        <v>50</v>
      </c>
      <c r="W751" s="40">
        <v>53</v>
      </c>
      <c r="X751" s="40">
        <v>35</v>
      </c>
      <c r="Z751" s="147"/>
    </row>
    <row r="752" spans="1:26" ht="15">
      <c r="A752" s="16" t="s">
        <v>95</v>
      </c>
      <c r="B752" s="2" t="str">
        <f>IF(Table1[[#This Row],[Fag]]&lt;&gt;"","Hold " &amp; Table1[[#This Row],[Dette er for hold '# (fx 1-8 eller 1)]] &amp; " " &amp; Table1[[#This Row],[Beskrivelse]],"")</f>
        <v>Hold 13-16 Psykotiske symptomer</v>
      </c>
      <c r="C752" s="31">
        <f>C751</f>
        <v>44095</v>
      </c>
      <c r="D752" s="30">
        <f>E751+TIME(0,15,0)</f>
        <v>0.375</v>
      </c>
      <c r="E752" s="30">
        <v>0.40625</v>
      </c>
      <c r="G752" s="14" t="s">
        <v>50</v>
      </c>
      <c r="H752" s="167" t="s">
        <v>230</v>
      </c>
      <c r="I752" s="14" t="str">
        <f>I751</f>
        <v>13-16</v>
      </c>
      <c r="J752" t="s">
        <v>146</v>
      </c>
      <c r="M752" s="16"/>
      <c r="N752" s="147"/>
      <c r="V752" s="40">
        <v>50</v>
      </c>
      <c r="W752" s="40">
        <v>53</v>
      </c>
      <c r="X752" s="40">
        <v>35</v>
      </c>
      <c r="Z752" s="147"/>
    </row>
    <row r="753" spans="1:26" ht="15">
      <c r="A753" s="16" t="s">
        <v>95</v>
      </c>
      <c r="B753" s="2" t="str">
        <f>IF(Table1[[#This Row],[Fag]]&lt;&gt;"","Hold " &amp; Table1[[#This Row],[Dette er for hold '# (fx 1-8 eller 1)]] &amp; " " &amp; Table1[[#This Row],[Beskrivelse]],"")</f>
        <v>Hold 13-16 Ikke-psykotiske symptomer</v>
      </c>
      <c r="C753" s="31">
        <f>C752</f>
        <v>44095</v>
      </c>
      <c r="D753" s="30">
        <f>E752+TIME(0,15,0)</f>
        <v>0.41666666666666669</v>
      </c>
      <c r="E753" s="30">
        <v>0.44791666666666669</v>
      </c>
      <c r="G753" s="14" t="s">
        <v>51</v>
      </c>
      <c r="H753" s="167" t="s">
        <v>230</v>
      </c>
      <c r="I753" s="14" t="str">
        <f>I752</f>
        <v>13-16</v>
      </c>
      <c r="J753" t="s">
        <v>146</v>
      </c>
      <c r="M753" s="16"/>
      <c r="N753" s="147"/>
      <c r="V753" s="40">
        <v>50</v>
      </c>
      <c r="W753" s="40">
        <v>53</v>
      </c>
      <c r="X753" s="40">
        <v>35</v>
      </c>
      <c r="Z753" s="147"/>
    </row>
    <row r="754" spans="1:26" ht="15">
      <c r="A754" s="16" t="s">
        <v>95</v>
      </c>
      <c r="B754" s="2" t="str">
        <f>IF(Table1[[#This Row],[Fag]]&lt;&gt;"","Hold " &amp; Table1[[#This Row],[Dette er for hold '# (fx 1-8 eller 1)]] &amp; " " &amp; Table1[[#This Row],[Beskrivelse]],"")</f>
        <v>Hold 13-16 Overordnet introduktion til børne- og ungdomspsykiatri</v>
      </c>
      <c r="C754" s="31">
        <f>C753</f>
        <v>44095</v>
      </c>
      <c r="D754" s="30">
        <f>E753+TIME(0,15,0)</f>
        <v>0.45833333333333337</v>
      </c>
      <c r="E754" s="30">
        <v>0.48958333333333331</v>
      </c>
      <c r="G754" s="14" t="s">
        <v>52</v>
      </c>
      <c r="H754" s="167" t="s">
        <v>230</v>
      </c>
      <c r="I754" s="14" t="str">
        <f>I753</f>
        <v>13-16</v>
      </c>
      <c r="J754" t="s">
        <v>148</v>
      </c>
      <c r="M754" s="16"/>
      <c r="N754" s="147"/>
      <c r="V754" s="40">
        <v>50</v>
      </c>
      <c r="W754" s="40">
        <v>53</v>
      </c>
      <c r="X754" s="40">
        <v>35</v>
      </c>
      <c r="Z754" s="147"/>
    </row>
    <row r="755" spans="1:26" ht="15" customHeight="1">
      <c r="A755" s="16" t="s">
        <v>95</v>
      </c>
      <c r="B755" s="2" t="str">
        <f>IF(Table1[[#This Row],[Fag]]&lt;&gt;"","Hold " &amp; Table1[[#This Row],[Dette er for hold '# (fx 1-8 eller 1)]] &amp; " " &amp; Table1[[#This Row],[Beskrivelse]],"")</f>
        <v>Hold 13-16 misbrugscreening</v>
      </c>
      <c r="C755" s="31">
        <f>C754</f>
        <v>44095</v>
      </c>
      <c r="D755" s="30">
        <v>0.51041666666666663</v>
      </c>
      <c r="E755" s="30">
        <v>0.54166666666666663</v>
      </c>
      <c r="G755" s="14" t="s">
        <v>123</v>
      </c>
      <c r="H755" s="167" t="s">
        <v>230</v>
      </c>
      <c r="I755" s="14" t="str">
        <f>I754</f>
        <v>13-16</v>
      </c>
      <c r="J755" t="s">
        <v>149</v>
      </c>
      <c r="M755" s="16"/>
      <c r="N755" s="147"/>
      <c r="V755" s="40">
        <v>50</v>
      </c>
      <c r="W755" s="40">
        <v>53</v>
      </c>
      <c r="X755" s="40">
        <v>35</v>
      </c>
      <c r="Z755" s="147"/>
    </row>
    <row r="756" spans="1:26" ht="15" customHeight="1">
      <c r="D756" s="30"/>
      <c r="E756" s="30"/>
      <c r="G756" s="14"/>
      <c r="H756" s="126"/>
      <c r="M756" s="16"/>
      <c r="W756" s="16"/>
      <c r="X756" s="16"/>
      <c r="Z756" s="147"/>
    </row>
    <row r="757" spans="1:26" ht="15">
      <c r="A757" s="16" t="s">
        <v>95</v>
      </c>
      <c r="B757" s="2" t="str">
        <f>IF(Table1[[#This Row],[Fag]]&lt;&gt;"","Hold " &amp; Table1[[#This Row],[Dette er for hold '# (fx 1-8 eller 1)]] &amp; " " &amp; Table1[[#This Row],[Beskrivelse]],"")</f>
        <v>Hold 1-4 Orientering om undervisning og diagnostisk interview PSE</v>
      </c>
      <c r="C757" s="31">
        <f>IF(Table1[[#This Row],[Navn]]&lt;&gt;"",DATE($T$7, 1, -2) - WEEKDAY(DATE($T$7, 1, 3)) +Table1[[#This Row],[Kal uge]]* 7+Table1[[#This Row],[Uge dag]]-1,"")</f>
        <v>44123</v>
      </c>
      <c r="D757" s="30">
        <v>0.33333333333333331</v>
      </c>
      <c r="E757" s="30">
        <v>0.36458333333333331</v>
      </c>
      <c r="G757" t="s">
        <v>49</v>
      </c>
      <c r="H757" s="167" t="s">
        <v>230</v>
      </c>
      <c r="I757" s="14" t="s">
        <v>35</v>
      </c>
      <c r="J757" t="s">
        <v>146</v>
      </c>
      <c r="M757" s="16"/>
      <c r="N757" s="147"/>
      <c r="P757">
        <v>43</v>
      </c>
      <c r="R757">
        <v>1</v>
      </c>
      <c r="V757" s="40">
        <v>50</v>
      </c>
      <c r="W757" s="40">
        <v>53</v>
      </c>
      <c r="X757" s="40">
        <v>35</v>
      </c>
      <c r="Z757" s="147"/>
    </row>
    <row r="758" spans="1:26" ht="15">
      <c r="A758" s="16" t="s">
        <v>95</v>
      </c>
      <c r="B758" s="2" t="str">
        <f>IF(Table1[[#This Row],[Fag]]&lt;&gt;"","Hold " &amp; Table1[[#This Row],[Dette er for hold '# (fx 1-8 eller 1)]] &amp; " " &amp; Table1[[#This Row],[Beskrivelse]],"")</f>
        <v>Hold 1-4 Psykotiske symptomer</v>
      </c>
      <c r="C758" s="31">
        <f>C757</f>
        <v>44123</v>
      </c>
      <c r="D758" s="30">
        <f>E757+TIME(0,15,0)</f>
        <v>0.375</v>
      </c>
      <c r="E758" s="30">
        <v>0.40625</v>
      </c>
      <c r="G758" s="14" t="s">
        <v>50</v>
      </c>
      <c r="H758" s="167" t="s">
        <v>230</v>
      </c>
      <c r="I758" s="14" t="str">
        <f>I757</f>
        <v>1-4</v>
      </c>
      <c r="J758" t="s">
        <v>146</v>
      </c>
      <c r="M758" s="16"/>
      <c r="N758" s="147"/>
      <c r="V758" s="40">
        <v>50</v>
      </c>
      <c r="W758" s="40">
        <v>53</v>
      </c>
      <c r="X758" s="40">
        <v>35</v>
      </c>
      <c r="Z758" s="147"/>
    </row>
    <row r="759" spans="1:26" ht="15">
      <c r="A759" s="16" t="s">
        <v>95</v>
      </c>
      <c r="B759" s="2" t="str">
        <f>IF(Table1[[#This Row],[Fag]]&lt;&gt;"","Hold " &amp; Table1[[#This Row],[Dette er for hold '# (fx 1-8 eller 1)]] &amp; " " &amp; Table1[[#This Row],[Beskrivelse]],"")</f>
        <v>Hold 1-4 Ikke-psykotiske symptomer</v>
      </c>
      <c r="C759" s="31">
        <f>C758</f>
        <v>44123</v>
      </c>
      <c r="D759" s="30">
        <f>E758+TIME(0,15,0)</f>
        <v>0.41666666666666669</v>
      </c>
      <c r="E759" s="30">
        <v>0.44791666666666669</v>
      </c>
      <c r="G759" s="14" t="s">
        <v>51</v>
      </c>
      <c r="H759" s="167" t="s">
        <v>230</v>
      </c>
      <c r="I759" s="14" t="str">
        <f>I758</f>
        <v>1-4</v>
      </c>
      <c r="J759" t="s">
        <v>146</v>
      </c>
      <c r="M759" s="16"/>
      <c r="N759" s="147"/>
      <c r="V759" s="40">
        <v>50</v>
      </c>
      <c r="W759" s="40">
        <v>53</v>
      </c>
      <c r="X759" s="40">
        <v>35</v>
      </c>
      <c r="Z759" s="147"/>
    </row>
    <row r="760" spans="1:26" ht="15">
      <c r="A760" s="16" t="s">
        <v>95</v>
      </c>
      <c r="B760" s="2" t="str">
        <f>IF(Table1[[#This Row],[Fag]]&lt;&gt;"","Hold " &amp; Table1[[#This Row],[Dette er for hold '# (fx 1-8 eller 1)]] &amp; " " &amp; Table1[[#This Row],[Beskrivelse]],"")</f>
        <v>Hold 1-4 Overordnet introduktion til børne- og ungdomspsykiatri</v>
      </c>
      <c r="C760" s="31">
        <f>C759</f>
        <v>44123</v>
      </c>
      <c r="D760" s="30">
        <f>E759+TIME(0,15,0)</f>
        <v>0.45833333333333337</v>
      </c>
      <c r="E760" s="30">
        <v>0.48958333333333331</v>
      </c>
      <c r="G760" s="14" t="s">
        <v>52</v>
      </c>
      <c r="H760" s="167" t="s">
        <v>230</v>
      </c>
      <c r="I760" s="14" t="str">
        <f>I759</f>
        <v>1-4</v>
      </c>
      <c r="J760" t="s">
        <v>150</v>
      </c>
      <c r="M760" s="16"/>
      <c r="N760" s="147"/>
      <c r="V760" s="40">
        <v>50</v>
      </c>
      <c r="W760" s="40">
        <v>53</v>
      </c>
      <c r="X760" s="40">
        <v>35</v>
      </c>
      <c r="Z760" s="147"/>
    </row>
    <row r="761" spans="1:26" ht="15">
      <c r="D761" s="30"/>
      <c r="E761" s="30"/>
      <c r="G761" s="14"/>
      <c r="H761" s="126"/>
      <c r="M761" s="16"/>
      <c r="W761" s="16"/>
      <c r="X761" s="16"/>
      <c r="Z761" s="147"/>
    </row>
    <row r="762" spans="1:26" ht="15">
      <c r="A762" s="16" t="s">
        <v>95</v>
      </c>
      <c r="B762" s="2" t="str">
        <f>IF(Table1[[#This Row],[Fag]]&lt;&gt;"","Hold " &amp; Table1[[#This Row],[Dette er for hold '# (fx 1-8 eller 1)]] &amp; " " &amp; Table1[[#This Row],[Beskrivelse]],"")</f>
        <v>Hold 5-8 Orientering om undervisning og diagnostisk interview PSE</v>
      </c>
      <c r="C762" s="31">
        <f>IF(Table1[[#This Row],[Navn]]&lt;&gt;"",DATE($T$7, 1, -2) - WEEKDAY(DATE($T$7, 1, 3)) +Table1[[#This Row],[Kal uge]]* 7+Table1[[#This Row],[Uge dag]]-1,"")</f>
        <v>44151</v>
      </c>
      <c r="D762" s="30">
        <v>0.33333333333333331</v>
      </c>
      <c r="E762" s="30">
        <v>0.36458333333333331</v>
      </c>
      <c r="G762" t="s">
        <v>49</v>
      </c>
      <c r="H762" s="167" t="s">
        <v>230</v>
      </c>
      <c r="I762" s="14" t="s">
        <v>84</v>
      </c>
      <c r="J762" t="s">
        <v>151</v>
      </c>
      <c r="M762" s="16"/>
      <c r="N762" s="147"/>
      <c r="P762">
        <v>47</v>
      </c>
      <c r="R762">
        <v>1</v>
      </c>
      <c r="V762" s="40">
        <v>50</v>
      </c>
      <c r="W762" s="40">
        <v>53</v>
      </c>
      <c r="X762" s="40">
        <v>35</v>
      </c>
      <c r="Z762" s="147"/>
    </row>
    <row r="763" spans="1:26" ht="15">
      <c r="A763" s="16" t="s">
        <v>95</v>
      </c>
      <c r="B763" s="2" t="str">
        <f>IF(Table1[[#This Row],[Fag]]&lt;&gt;"","Hold " &amp; Table1[[#This Row],[Dette er for hold '# (fx 1-8 eller 1)]] &amp; " " &amp; Table1[[#This Row],[Beskrivelse]],"")</f>
        <v>Hold 5-8 Psykotiske symptomer</v>
      </c>
      <c r="C763" s="31">
        <f>C762</f>
        <v>44151</v>
      </c>
      <c r="D763" s="30">
        <f>E762+TIME(0,15,0)</f>
        <v>0.375</v>
      </c>
      <c r="E763" s="30">
        <v>0.40625</v>
      </c>
      <c r="G763" s="14" t="s">
        <v>50</v>
      </c>
      <c r="H763" s="167" t="s">
        <v>230</v>
      </c>
      <c r="I763" s="14" t="str">
        <f>I762</f>
        <v>5-8</v>
      </c>
      <c r="J763" t="s">
        <v>151</v>
      </c>
      <c r="M763" s="16"/>
      <c r="N763" s="147"/>
      <c r="V763" s="40">
        <v>50</v>
      </c>
      <c r="W763" s="40">
        <v>53</v>
      </c>
      <c r="X763" s="40">
        <v>35</v>
      </c>
      <c r="Z763" s="147"/>
    </row>
    <row r="764" spans="1:26" ht="15">
      <c r="A764" s="16" t="s">
        <v>95</v>
      </c>
      <c r="B764" s="2" t="str">
        <f>IF(Table1[[#This Row],[Fag]]&lt;&gt;"","Hold " &amp; Table1[[#This Row],[Dette er for hold '# (fx 1-8 eller 1)]] &amp; " " &amp; Table1[[#This Row],[Beskrivelse]],"")</f>
        <v>Hold 5-8 Ikke-psykotiske symptomer</v>
      </c>
      <c r="C764" s="31">
        <f>C763</f>
        <v>44151</v>
      </c>
      <c r="D764" s="30">
        <f>E763+TIME(0,15,0)</f>
        <v>0.41666666666666669</v>
      </c>
      <c r="E764" s="30">
        <v>0.44791666666666669</v>
      </c>
      <c r="G764" s="14" t="s">
        <v>51</v>
      </c>
      <c r="H764" s="167" t="s">
        <v>230</v>
      </c>
      <c r="I764" s="14" t="str">
        <f>I763</f>
        <v>5-8</v>
      </c>
      <c r="J764" t="s">
        <v>151</v>
      </c>
      <c r="M764" s="16"/>
      <c r="N764" s="147"/>
      <c r="V764" s="40">
        <v>50</v>
      </c>
      <c r="W764" s="40">
        <v>53</v>
      </c>
      <c r="X764" s="40">
        <v>35</v>
      </c>
      <c r="Z764" s="147"/>
    </row>
    <row r="765" spans="1:26" ht="15">
      <c r="A765" s="16" t="s">
        <v>95</v>
      </c>
      <c r="B765" s="2" t="str">
        <f>IF(Table1[[#This Row],[Fag]]&lt;&gt;"","Hold " &amp; Table1[[#This Row],[Dette er for hold '# (fx 1-8 eller 1)]] &amp; " " &amp; Table1[[#This Row],[Beskrivelse]],"")</f>
        <v>Hold 5-8 Overordnet introduktion til børne- og ungdomspsykiatri</v>
      </c>
      <c r="C765" s="31">
        <f>C764</f>
        <v>44151</v>
      </c>
      <c r="D765" s="30">
        <f>E764+TIME(0,15,0)</f>
        <v>0.45833333333333337</v>
      </c>
      <c r="E765" s="30">
        <v>0.48958333333333331</v>
      </c>
      <c r="G765" s="14" t="s">
        <v>52</v>
      </c>
      <c r="H765" s="167" t="s">
        <v>230</v>
      </c>
      <c r="I765" s="14" t="str">
        <f>I764</f>
        <v>5-8</v>
      </c>
      <c r="J765" t="s">
        <v>148</v>
      </c>
      <c r="M765" s="16"/>
      <c r="N765" s="147"/>
      <c r="V765" s="40">
        <v>50</v>
      </c>
      <c r="W765" s="40">
        <v>53</v>
      </c>
      <c r="X765" s="40">
        <v>35</v>
      </c>
      <c r="Z765" s="147"/>
    </row>
    <row r="766" spans="1:26" ht="15">
      <c r="D766" s="30"/>
      <c r="E766" s="30"/>
      <c r="G766" s="14"/>
      <c r="H766" s="18"/>
      <c r="M766" s="16"/>
      <c r="W766" s="16"/>
      <c r="X766" s="16"/>
    </row>
    <row r="767" spans="1:26">
      <c r="A767" s="93"/>
      <c r="B767" s="94"/>
      <c r="C767" s="95"/>
      <c r="D767" s="96"/>
      <c r="E767" s="96"/>
      <c r="F767" s="95"/>
      <c r="G767" s="93"/>
      <c r="H767" s="97"/>
      <c r="I767" s="97"/>
      <c r="J767" s="93"/>
      <c r="K767" s="93"/>
      <c r="L767" s="93"/>
      <c r="M767" s="93"/>
      <c r="N767" s="93"/>
      <c r="P767" s="93"/>
      <c r="Q767" s="93"/>
      <c r="R767" s="93"/>
      <c r="V767" s="149"/>
      <c r="W767" s="93"/>
      <c r="X767" s="93"/>
    </row>
    <row r="768" spans="1:26">
      <c r="A768" s="93"/>
      <c r="B768" s="94"/>
      <c r="C768" s="95"/>
      <c r="D768" s="96"/>
      <c r="E768" s="96"/>
      <c r="F768" s="95"/>
      <c r="G768" s="93"/>
      <c r="H768" s="97"/>
      <c r="I768" s="97"/>
      <c r="J768" s="93"/>
      <c r="K768" s="93"/>
      <c r="L768" s="93"/>
      <c r="M768" s="93"/>
      <c r="N768" s="93"/>
      <c r="P768" s="93"/>
      <c r="Q768" s="93"/>
      <c r="R768" s="93"/>
      <c r="V768" s="149"/>
      <c r="W768" s="93"/>
      <c r="X768" s="93"/>
    </row>
    <row r="769" spans="1:26">
      <c r="A769" s="93"/>
      <c r="B769" s="94"/>
      <c r="C769" s="95"/>
      <c r="D769" s="96"/>
      <c r="E769" s="96"/>
      <c r="F769" s="95"/>
      <c r="G769" s="93"/>
      <c r="H769" s="97"/>
      <c r="I769" s="97"/>
      <c r="J769" s="93"/>
      <c r="K769" s="93"/>
      <c r="L769" s="93"/>
      <c r="M769" s="93"/>
      <c r="N769" s="93"/>
      <c r="P769" s="93"/>
      <c r="Q769" s="93"/>
      <c r="R769" s="93"/>
      <c r="V769" s="149"/>
      <c r="W769" s="93"/>
      <c r="X769" s="93"/>
    </row>
    <row r="770" spans="1:26" ht="15">
      <c r="D770" s="30"/>
      <c r="E770" s="30"/>
      <c r="M770" s="16"/>
      <c r="W770" s="16"/>
      <c r="X770" s="16"/>
    </row>
    <row r="771" spans="1:26" ht="15">
      <c r="D771" s="30"/>
      <c r="E771" s="30"/>
      <c r="M771" s="16"/>
      <c r="W771" s="16"/>
      <c r="X771" s="16"/>
    </row>
    <row r="772" spans="1:26" ht="20.25">
      <c r="B772" s="70" t="s">
        <v>54</v>
      </c>
      <c r="D772" s="30"/>
      <c r="E772" s="30"/>
      <c r="H772" s="73"/>
      <c r="I772" s="18"/>
      <c r="M772" s="16"/>
      <c r="W772" s="16"/>
      <c r="X772" s="16"/>
    </row>
    <row r="773" spans="1:26" ht="15">
      <c r="B773" s="2" t="str">
        <f>IF(Table1[[#This Row],[Fag]]&lt;&gt;"","Hold " &amp; Table1[[#This Row],[Dette er for hold '# (fx 1-8 eller 1)]] &amp; " " &amp; Table1[[#This Row],[Beskrivelse]],"")</f>
        <v/>
      </c>
      <c r="C773" s="31" t="str">
        <f>IF(Table1[[#This Row],[Navn]]&lt;&gt;"",DATE($T$7, 1, -2) - WEEKDAY(DATE($T$7, 1, 3)) +Table1[[#This Row],[Kal uge]]* 7+Table1[[#This Row],[Uge dag]]-1,"")</f>
        <v/>
      </c>
      <c r="D773" s="30"/>
      <c r="E773" s="30"/>
      <c r="F773" s="2"/>
      <c r="G773" s="2"/>
      <c r="J773" s="14"/>
      <c r="M773" s="16"/>
      <c r="W773" s="16"/>
      <c r="X773" s="16"/>
    </row>
    <row r="774" spans="1:26" ht="15">
      <c r="A774" s="16" t="s">
        <v>54</v>
      </c>
      <c r="B774" s="2" t="str">
        <f>IF(Table1[[#This Row],[Fag]]&lt;&gt;"","Hold " &amp; Table1[[#This Row],[Dette er for hold '# (fx 1-8 eller 1)]] &amp; " " &amp; Table1[[#This Row],[Beskrivelse]],"")</f>
        <v>Hold 9-12 Depression, demens og delir</v>
      </c>
      <c r="C774" s="31">
        <f>IF(Table1[[#This Row],[Navn]]&lt;&gt;"",DATE($T$7, 1, -2) - WEEKDAY(DATE($T$7, 1, 3)) +Table1[[#This Row],[Kal uge]]* 7+Table1[[#This Row],[Uge dag]]-1,"")</f>
        <v>44078</v>
      </c>
      <c r="D774" s="30">
        <v>0.33333333333333331</v>
      </c>
      <c r="E774" s="30">
        <v>0.44791666666666669</v>
      </c>
      <c r="F774" s="2"/>
      <c r="G774" s="2" t="s">
        <v>152</v>
      </c>
      <c r="H774" s="167" t="s">
        <v>230</v>
      </c>
      <c r="I774" s="14" t="s">
        <v>86</v>
      </c>
      <c r="J774" s="14" t="s">
        <v>160</v>
      </c>
      <c r="M774" s="16"/>
      <c r="N774" s="147"/>
      <c r="P774">
        <v>36</v>
      </c>
      <c r="R774">
        <v>5</v>
      </c>
      <c r="V774" s="40">
        <v>50</v>
      </c>
      <c r="W774" s="40">
        <v>87</v>
      </c>
      <c r="X774" s="40">
        <v>43.5</v>
      </c>
      <c r="Z774" s="147" t="s">
        <v>218</v>
      </c>
    </row>
    <row r="775" spans="1:26" ht="15">
      <c r="A775" s="16" t="str">
        <f>A774</f>
        <v>Psykiatri TBL</v>
      </c>
      <c r="B775" s="2" t="str">
        <f>IF(Table1[[#This Row],[Fag]]&lt;&gt;"","Hold " &amp; Table1[[#This Row],[Dette er for hold '# (fx 1-8 eller 1)]] &amp; " " &amp; Table1[[#This Row],[Beskrivelse]],"")</f>
        <v>Hold 9-12 Retspsykiatri</v>
      </c>
      <c r="C775" s="31">
        <f>IF(Table1[[#This Row],[Navn]]&lt;&gt;"",DATE($T$7, 1, -2) - WEEKDAY(DATE($T$7, 1, 3)) +Table1[[#This Row],[Kal uge]]* 7+Table1[[#This Row],[Uge dag]]-1,"")</f>
        <v>44078</v>
      </c>
      <c r="D775" s="30">
        <v>0.45833333333333331</v>
      </c>
      <c r="E775" s="30">
        <v>0.48958333333333331</v>
      </c>
      <c r="F775" s="2"/>
      <c r="G775" s="2" t="s">
        <v>153</v>
      </c>
      <c r="H775" s="167" t="s">
        <v>230</v>
      </c>
      <c r="I775" s="14" t="str">
        <f t="shared" ref="I775:I781" si="4">I774</f>
        <v>9-12</v>
      </c>
      <c r="J775" s="14" t="s">
        <v>160</v>
      </c>
      <c r="M775" s="16"/>
      <c r="N775" s="147"/>
      <c r="P775">
        <v>36</v>
      </c>
      <c r="R775">
        <v>5</v>
      </c>
      <c r="V775" s="40">
        <v>50</v>
      </c>
      <c r="W775" s="40">
        <v>87</v>
      </c>
      <c r="X775" s="40">
        <v>43.5</v>
      </c>
      <c r="Z775" s="147"/>
    </row>
    <row r="776" spans="1:26" ht="15">
      <c r="A776" s="16" t="str">
        <f>A775</f>
        <v>Psykiatri TBL</v>
      </c>
      <c r="B776" s="2" t="str">
        <f>IF(Table1[[#This Row],[Fag]]&lt;&gt;"","Hold " &amp; Table1[[#This Row],[Dette er for hold '# (fx 1-8 eller 1)]] &amp; " " &amp; Table1[[#This Row],[Beskrivelse]],"")</f>
        <v>Hold 9-12 Misbrugsscreening</v>
      </c>
      <c r="C776" s="31">
        <f>IF(Table1[[#This Row],[Navn]]&lt;&gt;"",DATE($T$7, 1, -2) - WEEKDAY(DATE($T$7, 1, 3)) +Table1[[#This Row],[Kal uge]]* 7+Table1[[#This Row],[Uge dag]]-1,"")</f>
        <v>44078</v>
      </c>
      <c r="D776" s="30">
        <v>0.51041666666666663</v>
      </c>
      <c r="E776" s="30">
        <v>0.54166666666666663</v>
      </c>
      <c r="F776" s="2"/>
      <c r="G776" s="2" t="s">
        <v>154</v>
      </c>
      <c r="H776" s="167" t="s">
        <v>230</v>
      </c>
      <c r="I776" s="14" t="str">
        <f t="shared" si="4"/>
        <v>9-12</v>
      </c>
      <c r="J776" s="14" t="s">
        <v>149</v>
      </c>
      <c r="M776" s="16"/>
      <c r="N776" s="147"/>
      <c r="P776">
        <v>36</v>
      </c>
      <c r="R776">
        <v>5</v>
      </c>
      <c r="V776" s="40">
        <v>50</v>
      </c>
      <c r="W776" s="40">
        <v>87</v>
      </c>
      <c r="X776" s="40">
        <v>43.5</v>
      </c>
      <c r="Z776" s="147"/>
    </row>
    <row r="777" spans="1:26" ht="15">
      <c r="A777" s="16" t="s">
        <v>54</v>
      </c>
      <c r="B777" s="2" t="str">
        <f>IF(Table1[[#This Row],[Fag]]&lt;&gt;"","Hold " &amp; Table1[[#This Row],[Dette er for hold '# (fx 1-8 eller 1)]] &amp; " " &amp; Table1[[#This Row],[Beskrivelse]],"")</f>
        <v>Hold 9-12 Bipolar lidelse</v>
      </c>
      <c r="C777" s="31">
        <f>IF(Table1[[#This Row],[Navn]]&lt;&gt;"",DATE($T$7, 1, -2) - WEEKDAY(DATE($T$7, 1, 3)) +Table1[[#This Row],[Kal uge]]* 7+Table1[[#This Row],[Uge dag]]-1,"")</f>
        <v>44085</v>
      </c>
      <c r="D777" s="30">
        <v>0.33333333333333331</v>
      </c>
      <c r="E777" s="30">
        <v>0.44791666666666669</v>
      </c>
      <c r="F777" s="2"/>
      <c r="G777" s="2" t="s">
        <v>155</v>
      </c>
      <c r="H777" s="167" t="s">
        <v>230</v>
      </c>
      <c r="I777" s="14" t="str">
        <f>I775</f>
        <v>9-12</v>
      </c>
      <c r="J777" s="155" t="s">
        <v>191</v>
      </c>
      <c r="M777" s="16"/>
      <c r="N777" s="147"/>
      <c r="P777">
        <v>37</v>
      </c>
      <c r="R777">
        <v>5</v>
      </c>
      <c r="V777" s="40">
        <v>50</v>
      </c>
      <c r="W777" s="40">
        <v>53</v>
      </c>
      <c r="X777" s="40">
        <v>35</v>
      </c>
      <c r="Z777" s="147"/>
    </row>
    <row r="778" spans="1:26" ht="15">
      <c r="A778" s="16" t="s">
        <v>54</v>
      </c>
      <c r="B778" s="2" t="str">
        <f>IF(Table1[[#This Row],[Fag]]&lt;&gt;"","Hold " &amp; Table1[[#This Row],[Dette er for hold '# (fx 1-8 eller 1)]] &amp; " " &amp; Table1[[#This Row],[Beskrivelse]],"")</f>
        <v>Hold 9-12 Skizofreni, misbrug og selvmordsadfærd</v>
      </c>
      <c r="C778" s="31">
        <f>IF(Table1[[#This Row],[Navn]]&lt;&gt;"",DATE($T$7, 1, -2) - WEEKDAY(DATE($T$7, 1, 3)) +Table1[[#This Row],[Kal uge]]* 7+Table1[[#This Row],[Uge dag]]-1,"")</f>
        <v>44085</v>
      </c>
      <c r="D778" s="30">
        <v>0.46875</v>
      </c>
      <c r="E778" s="30">
        <v>0.58333333333333337</v>
      </c>
      <c r="F778" s="2"/>
      <c r="G778" s="2" t="s">
        <v>156</v>
      </c>
      <c r="H778" s="167" t="s">
        <v>230</v>
      </c>
      <c r="I778" s="14" t="s">
        <v>86</v>
      </c>
      <c r="J778" s="14" t="s">
        <v>146</v>
      </c>
      <c r="M778" s="16"/>
      <c r="N778" s="147"/>
      <c r="P778">
        <v>37</v>
      </c>
      <c r="R778">
        <v>5</v>
      </c>
      <c r="V778" s="40">
        <v>50</v>
      </c>
      <c r="W778" s="40">
        <v>53</v>
      </c>
      <c r="X778" s="40">
        <v>35</v>
      </c>
      <c r="Z778" s="147"/>
    </row>
    <row r="779" spans="1:26" ht="15">
      <c r="A779" s="16" t="s">
        <v>54</v>
      </c>
      <c r="B779" s="2" t="str">
        <f>IF(Table1[[#This Row],[Fag]]&lt;&gt;"","Hold " &amp; Table1[[#This Row],[Dette er for hold '# (fx 1-8 eller 1)]] &amp; " " &amp; Table1[[#This Row],[Beskrivelse]],"")</f>
        <v>Hold 9-12 Autisme og angst</v>
      </c>
      <c r="C779" s="31">
        <f>IF(Table1[[#This Row],[Navn]]&lt;&gt;"",DATE($T$7, 1, -2) - WEEKDAY(DATE($T$7, 1, 3)) +Table1[[#This Row],[Kal uge]]* 7+Table1[[#This Row],[Uge dag]]-1,"")</f>
        <v>44092</v>
      </c>
      <c r="D779" s="30">
        <v>0.33333333333333331</v>
      </c>
      <c r="E779" s="30">
        <v>0.44791666666666669</v>
      </c>
      <c r="F779" s="2"/>
      <c r="G779" s="2" t="s">
        <v>157</v>
      </c>
      <c r="H779" s="167" t="s">
        <v>230</v>
      </c>
      <c r="I779" s="14" t="str">
        <f t="shared" si="4"/>
        <v>9-12</v>
      </c>
      <c r="J779" s="14" t="s">
        <v>150</v>
      </c>
      <c r="M779" s="16"/>
      <c r="N779" s="147"/>
      <c r="P779">
        <v>38</v>
      </c>
      <c r="R779">
        <v>5</v>
      </c>
      <c r="V779" s="40">
        <v>50</v>
      </c>
      <c r="W779" s="40">
        <v>53</v>
      </c>
      <c r="X779" s="40">
        <v>35</v>
      </c>
      <c r="Z779" s="147"/>
    </row>
    <row r="780" spans="1:26" ht="15">
      <c r="A780" s="16" t="s">
        <v>54</v>
      </c>
      <c r="B780" s="2" t="str">
        <f>IF(Table1[[#This Row],[Fag]]&lt;&gt;"","Hold " &amp; Table1[[#This Row],[Dette er for hold '# (fx 1-8 eller 1)]] &amp; " " &amp; Table1[[#This Row],[Beskrivelse]],"")</f>
        <v>Hold 9-12 Gennemgang af eksamensopgave, børne-/ungepsykiatri</v>
      </c>
      <c r="C780" s="31">
        <f>C779</f>
        <v>44092</v>
      </c>
      <c r="D780" s="30">
        <v>0.45833333333333331</v>
      </c>
      <c r="E780" s="30">
        <v>0.48958333333333331</v>
      </c>
      <c r="F780" s="2"/>
      <c r="G780" s="2" t="s">
        <v>158</v>
      </c>
      <c r="H780" s="167" t="s">
        <v>230</v>
      </c>
      <c r="I780" s="14" t="str">
        <f t="shared" si="4"/>
        <v>9-12</v>
      </c>
      <c r="J780" s="14" t="s">
        <v>150</v>
      </c>
      <c r="M780" s="16"/>
      <c r="N780" s="147"/>
      <c r="P780">
        <v>38</v>
      </c>
      <c r="R780">
        <v>5</v>
      </c>
      <c r="V780" s="40">
        <v>50</v>
      </c>
      <c r="W780" s="40">
        <v>53</v>
      </c>
      <c r="X780" s="40">
        <v>35</v>
      </c>
      <c r="Z780" s="147"/>
    </row>
    <row r="781" spans="1:26" ht="15">
      <c r="A781" s="16" t="s">
        <v>54</v>
      </c>
      <c r="B781" s="2" t="str">
        <f>IF(Table1[[#This Row],[Fag]]&lt;&gt;"","Hold " &amp; Table1[[#This Row],[Dette er for hold '# (fx 1-8 eller 1)]] &amp; " " &amp; Table1[[#This Row],[Beskrivelse]],"")</f>
        <v>Hold 9-12 Gennemgang af eksamensopgave, voksenpsykiatri</v>
      </c>
      <c r="C781" s="31">
        <f>C779</f>
        <v>44092</v>
      </c>
      <c r="D781" s="30">
        <v>0.51041666666666663</v>
      </c>
      <c r="E781" s="30">
        <v>0.54166666666666663</v>
      </c>
      <c r="F781" s="2"/>
      <c r="G781" s="2" t="s">
        <v>159</v>
      </c>
      <c r="H781" s="167" t="s">
        <v>230</v>
      </c>
      <c r="I781" s="14" t="str">
        <f t="shared" si="4"/>
        <v>9-12</v>
      </c>
      <c r="J781" s="14" t="s">
        <v>161</v>
      </c>
      <c r="M781" s="16"/>
      <c r="N781" s="147"/>
      <c r="P781">
        <v>38</v>
      </c>
      <c r="R781">
        <v>5</v>
      </c>
      <c r="V781" s="40">
        <v>50</v>
      </c>
      <c r="W781" s="40">
        <v>53</v>
      </c>
      <c r="X781" s="40">
        <v>35</v>
      </c>
      <c r="Z781" s="147"/>
    </row>
    <row r="782" spans="1:26" ht="15">
      <c r="D782" s="30"/>
      <c r="E782" s="30"/>
      <c r="F782" s="2"/>
      <c r="G782" s="2"/>
      <c r="H782" s="18"/>
      <c r="J782" s="14"/>
      <c r="M782" s="16"/>
      <c r="N782" s="16"/>
      <c r="W782" s="16"/>
      <c r="X782" s="16"/>
      <c r="Z782" s="147"/>
    </row>
    <row r="783" spans="1:26" ht="15">
      <c r="A783" s="16" t="s">
        <v>54</v>
      </c>
      <c r="B783" s="2" t="str">
        <f>IF(Table1[[#This Row],[Fag]]&lt;&gt;"","Hold " &amp; Table1[[#This Row],[Dette er for hold '# (fx 1-8 eller 1)]] &amp; " " &amp; Table1[[#This Row],[Beskrivelse]],"")</f>
        <v>Hold 13-16 Skizofreni, misbrug og selvmordsadfærd</v>
      </c>
      <c r="C783" s="31">
        <f>IF(Table1[[#This Row],[Navn]]&lt;&gt;"",DATE($T$7, 1, -2) - WEEKDAY(DATE($T$7, 1, 3)) +Table1[[#This Row],[Kal uge]]* 7+Table1[[#This Row],[Uge dag]]-1,"")</f>
        <v>44106</v>
      </c>
      <c r="D783" s="30">
        <v>0.33333333333333331</v>
      </c>
      <c r="E783" s="30">
        <v>0.44791666666666669</v>
      </c>
      <c r="F783" s="2"/>
      <c r="G783" s="2" t="s">
        <v>156</v>
      </c>
      <c r="H783" s="167" t="s">
        <v>230</v>
      </c>
      <c r="I783" s="14" t="s">
        <v>85</v>
      </c>
      <c r="J783" s="14" t="s">
        <v>151</v>
      </c>
      <c r="M783" s="16"/>
      <c r="N783" s="147"/>
      <c r="P783">
        <v>40</v>
      </c>
      <c r="R783">
        <v>5</v>
      </c>
      <c r="V783" s="40">
        <v>50</v>
      </c>
      <c r="W783" s="40">
        <v>53</v>
      </c>
      <c r="X783" s="40">
        <v>35</v>
      </c>
      <c r="Z783" s="147"/>
    </row>
    <row r="784" spans="1:26" ht="15">
      <c r="A784" s="16" t="str">
        <f>A787</f>
        <v>Psykiatri TBL</v>
      </c>
      <c r="B784" s="2" t="str">
        <f>IF(Table1[[#This Row],[Fag]]&lt;&gt;"","Hold " &amp; Table1[[#This Row],[Dette er for hold '# (fx 1-8 eller 1)]] &amp; " " &amp; Table1[[#This Row],[Beskrivelse]],"")</f>
        <v>Hold 13-16 Depression, demens og delir</v>
      </c>
      <c r="C784" s="31">
        <f>IF(Table1[[#This Row],[Navn]]&lt;&gt;"",DATE($T$7, 1, -2) - WEEKDAY(DATE($T$7, 1, 3)) +Table1[[#This Row],[Kal uge]]* 7+Table1[[#This Row],[Uge dag]]-1,"")</f>
        <v>44113</v>
      </c>
      <c r="D784" s="30">
        <v>0.33333333333333331</v>
      </c>
      <c r="E784" s="30">
        <v>0.44791666666666669</v>
      </c>
      <c r="F784" s="2"/>
      <c r="G784" s="2" t="s">
        <v>152</v>
      </c>
      <c r="H784" s="167" t="s">
        <v>230</v>
      </c>
      <c r="I784" s="14" t="str">
        <f>I787</f>
        <v>13-16</v>
      </c>
      <c r="J784" s="14" t="s">
        <v>160</v>
      </c>
      <c r="M784" s="16"/>
      <c r="N784" s="147"/>
      <c r="P784">
        <v>41</v>
      </c>
      <c r="R784">
        <v>5</v>
      </c>
      <c r="V784" s="40">
        <v>50</v>
      </c>
      <c r="W784" s="40">
        <v>53</v>
      </c>
      <c r="X784" s="40">
        <v>35</v>
      </c>
      <c r="Z784" s="147"/>
    </row>
    <row r="785" spans="1:26" ht="15">
      <c r="A785" s="16" t="s">
        <v>54</v>
      </c>
      <c r="B785" s="2" t="str">
        <f>IF(Table1[[#This Row],[Fag]]&lt;&gt;"","Hold " &amp; Table1[[#This Row],[Dette er for hold '# (fx 1-8 eller 1)]] &amp; " " &amp; Table1[[#This Row],[Beskrivelse]],"")</f>
        <v>Hold 13-16 Retspsykiatri</v>
      </c>
      <c r="C785" s="31">
        <f>IF(Table1[[#This Row],[Navn]]&lt;&gt;"",DATE($T$7, 1, -2) - WEEKDAY(DATE($T$7, 1, 3)) +Table1[[#This Row],[Kal uge]]* 7+Table1[[#This Row],[Uge dag]]-1,"")</f>
        <v>44113</v>
      </c>
      <c r="D785" s="30">
        <v>0.45833333333333331</v>
      </c>
      <c r="E785" s="30">
        <v>0.48958333333333331</v>
      </c>
      <c r="F785" s="2"/>
      <c r="G785" s="2" t="s">
        <v>153</v>
      </c>
      <c r="H785" s="167" t="s">
        <v>230</v>
      </c>
      <c r="I785" s="14" t="str">
        <f>I787</f>
        <v>13-16</v>
      </c>
      <c r="J785" s="14" t="s">
        <v>160</v>
      </c>
      <c r="M785" s="16"/>
      <c r="N785" s="147"/>
      <c r="P785">
        <v>41</v>
      </c>
      <c r="R785">
        <v>5</v>
      </c>
      <c r="V785" s="40">
        <v>50</v>
      </c>
      <c r="W785" s="40">
        <v>53</v>
      </c>
      <c r="X785" s="40">
        <v>35</v>
      </c>
      <c r="Z785" s="147"/>
    </row>
    <row r="786" spans="1:26" ht="15">
      <c r="A786" s="16" t="s">
        <v>54</v>
      </c>
      <c r="B786" s="2" t="str">
        <f>IF(Table1[[#This Row],[Fag]]&lt;&gt;"","Hold " &amp; Table1[[#This Row],[Dette er for hold '# (fx 1-8 eller 1)]] &amp; " " &amp; Table1[[#This Row],[Beskrivelse]],"")</f>
        <v>Hold 13-16 Bipolar lidelse</v>
      </c>
      <c r="C786" s="31">
        <f>IF(Table1[[#This Row],[Navn]]&lt;&gt;"",DATE($T$7, 1, -2) - WEEKDAY(DATE($T$7, 1, 3)) +Table1[[#This Row],[Kal uge]]* 7+Table1[[#This Row],[Uge dag]]-1,"")</f>
        <v>44113</v>
      </c>
      <c r="D786" s="30">
        <v>0.51041666666666663</v>
      </c>
      <c r="E786" s="30">
        <v>0.625</v>
      </c>
      <c r="F786" s="2"/>
      <c r="G786" s="2" t="s">
        <v>155</v>
      </c>
      <c r="H786" s="167" t="s">
        <v>230</v>
      </c>
      <c r="I786" s="14" t="s">
        <v>85</v>
      </c>
      <c r="J786" s="155" t="s">
        <v>192</v>
      </c>
      <c r="M786" s="16"/>
      <c r="N786" s="147"/>
      <c r="P786">
        <v>41</v>
      </c>
      <c r="R786">
        <v>5</v>
      </c>
      <c r="V786" s="40">
        <v>50</v>
      </c>
      <c r="W786" s="40">
        <v>53</v>
      </c>
      <c r="X786" s="40">
        <v>35</v>
      </c>
      <c r="Z786" s="147"/>
    </row>
    <row r="787" spans="1:26" ht="15">
      <c r="A787" s="16" t="str">
        <f>A783</f>
        <v>Psykiatri TBL</v>
      </c>
      <c r="B787" s="2" t="str">
        <f>IF(Table1[[#This Row],[Fag]]&lt;&gt;"","Hold " &amp; Table1[[#This Row],[Dette er for hold '# (fx 1-8 eller 1)]] &amp; " " &amp; Table1[[#This Row],[Beskrivelse]],"")</f>
        <v>Hold 13-16 Autisme og angst</v>
      </c>
      <c r="C787" s="31">
        <f>IF(Table1[[#This Row],[Navn]]&lt;&gt;"",DATE($T$7, 1, -2) - WEEKDAY(DATE($T$7, 1, 3)) +Table1[[#This Row],[Kal uge]]* 7+Table1[[#This Row],[Uge dag]]-1,"")</f>
        <v>44120</v>
      </c>
      <c r="D787" s="30">
        <v>0.33333333333333331</v>
      </c>
      <c r="E787" s="30">
        <v>0.44791666666666669</v>
      </c>
      <c r="F787" s="2"/>
      <c r="G787" s="2" t="s">
        <v>157</v>
      </c>
      <c r="H787" s="167" t="s">
        <v>230</v>
      </c>
      <c r="I787" s="14" t="str">
        <f>I783</f>
        <v>13-16</v>
      </c>
      <c r="J787" s="14" t="s">
        <v>148</v>
      </c>
      <c r="M787" s="16"/>
      <c r="N787" s="147"/>
      <c r="P787">
        <v>42</v>
      </c>
      <c r="R787">
        <v>5</v>
      </c>
      <c r="V787" s="40">
        <v>50</v>
      </c>
      <c r="W787" s="40">
        <v>87</v>
      </c>
      <c r="X787" s="40">
        <v>43.5</v>
      </c>
      <c r="Z787" s="147"/>
    </row>
    <row r="788" spans="1:26" ht="15">
      <c r="A788" s="16" t="s">
        <v>54</v>
      </c>
      <c r="B788" s="2" t="str">
        <f>IF(Table1[[#This Row],[Fag]]&lt;&gt;"","Hold " &amp; Table1[[#This Row],[Dette er for hold '# (fx 1-8 eller 1)]] &amp; " " &amp; Table1[[#This Row],[Beskrivelse]],"")</f>
        <v>Hold 13-16 Gennemgang af eksamensopgave, børne-/ungdomspsykiatri</v>
      </c>
      <c r="C788" s="31">
        <f>IF(Table1[[#This Row],[Navn]]&lt;&gt;"",DATE($T$7, 1, -2) - WEEKDAY(DATE($T$7, 1, 3)) +Table1[[#This Row],[Kal uge]]* 7+Table1[[#This Row],[Uge dag]]-1,"")</f>
        <v>44120</v>
      </c>
      <c r="D788" s="30">
        <v>0.45833333333333331</v>
      </c>
      <c r="E788" s="30">
        <v>0.48958333333333331</v>
      </c>
      <c r="F788" s="2"/>
      <c r="G788" s="2" t="s">
        <v>162</v>
      </c>
      <c r="H788" s="167" t="s">
        <v>230</v>
      </c>
      <c r="I788" s="14" t="s">
        <v>85</v>
      </c>
      <c r="J788" s="14" t="s">
        <v>148</v>
      </c>
      <c r="M788" s="16"/>
      <c r="N788" s="147"/>
      <c r="P788">
        <v>42</v>
      </c>
      <c r="R788">
        <v>5</v>
      </c>
      <c r="V788" s="40">
        <v>50</v>
      </c>
      <c r="W788" s="40">
        <v>87</v>
      </c>
      <c r="X788" s="40">
        <v>43.5</v>
      </c>
      <c r="Z788" s="147"/>
    </row>
    <row r="789" spans="1:26" ht="15">
      <c r="A789" s="16" t="s">
        <v>54</v>
      </c>
      <c r="B789" s="2" t="str">
        <f>IF(Table1[[#This Row],[Fag]]&lt;&gt;"","Hold " &amp; Table1[[#This Row],[Dette er for hold '# (fx 1-8 eller 1)]] &amp; " " &amp; Table1[[#This Row],[Beskrivelse]],"")</f>
        <v>Hold 13-16 Gennemgang af eksamensopgave, voksen</v>
      </c>
      <c r="C789" s="31">
        <f>IF(Table1[[#This Row],[Navn]]&lt;&gt;"",DATE($T$7, 1, -2) - WEEKDAY(DATE($T$7, 1, 3)) +Table1[[#This Row],[Kal uge]]* 7+Table1[[#This Row],[Uge dag]]-1,"")</f>
        <v>44120</v>
      </c>
      <c r="D789" s="30">
        <v>0.51041666666666663</v>
      </c>
      <c r="E789" s="30">
        <v>0.54166666666666663</v>
      </c>
      <c r="F789" s="2"/>
      <c r="G789" s="2" t="s">
        <v>163</v>
      </c>
      <c r="H789" s="167" t="s">
        <v>230</v>
      </c>
      <c r="I789" s="14" t="str">
        <f t="shared" ref="I789" si="5">I788</f>
        <v>13-16</v>
      </c>
      <c r="J789" s="155" t="s">
        <v>370</v>
      </c>
      <c r="M789" s="16"/>
      <c r="N789" s="147"/>
      <c r="P789">
        <v>42</v>
      </c>
      <c r="R789">
        <v>5</v>
      </c>
      <c r="V789" s="40">
        <v>50</v>
      </c>
      <c r="W789" s="40">
        <v>87</v>
      </c>
      <c r="X789" s="40">
        <v>43.5</v>
      </c>
      <c r="Z789" s="147"/>
    </row>
    <row r="790" spans="1:26" ht="15">
      <c r="D790" s="30"/>
      <c r="E790" s="30"/>
      <c r="F790" s="2"/>
      <c r="G790" s="2"/>
      <c r="H790" s="167"/>
      <c r="J790" s="14"/>
      <c r="M790" s="16"/>
      <c r="N790" s="147"/>
      <c r="W790" s="16"/>
      <c r="X790" s="16"/>
      <c r="Z790" s="147"/>
    </row>
    <row r="791" spans="1:26" ht="15">
      <c r="A791" s="16" t="s">
        <v>54</v>
      </c>
      <c r="B791" s="2" t="str">
        <f>IF(Table1[[#This Row],[Fag]]&lt;&gt;"","Hold " &amp; Table1[[#This Row],[Dette er for hold '# (fx 1-8 eller 1)]] &amp; " " &amp; Table1[[#This Row],[Beskrivelse]],"")</f>
        <v>Hold 1-4 Depression, demens og delir</v>
      </c>
      <c r="C791" s="31">
        <f>IF(Table1[[#This Row],[Navn]]&lt;&gt;"",DATE($T$7, 1, -2) - WEEKDAY(DATE($T$7, 1, 3)) +Table1[[#This Row],[Kal uge]]* 7+Table1[[#This Row],[Uge dag]]-1,"")</f>
        <v>44134</v>
      </c>
      <c r="D791" s="30">
        <v>0.33333333333333331</v>
      </c>
      <c r="E791" s="30">
        <v>0.44791666666666669</v>
      </c>
      <c r="F791" s="2"/>
      <c r="G791" s="2" t="s">
        <v>152</v>
      </c>
      <c r="H791" s="167" t="s">
        <v>230</v>
      </c>
      <c r="I791" s="14" t="s">
        <v>35</v>
      </c>
      <c r="J791" s="14" t="s">
        <v>160</v>
      </c>
      <c r="M791" s="16"/>
      <c r="N791" s="147"/>
      <c r="P791">
        <v>44</v>
      </c>
      <c r="R791">
        <v>5</v>
      </c>
      <c r="V791" s="40">
        <v>50</v>
      </c>
      <c r="W791" s="40">
        <v>53</v>
      </c>
      <c r="X791" s="40">
        <v>35</v>
      </c>
      <c r="Z791" s="147"/>
    </row>
    <row r="792" spans="1:26" ht="15">
      <c r="A792" s="16" t="str">
        <f>A791</f>
        <v>Psykiatri TBL</v>
      </c>
      <c r="B792" s="2" t="str">
        <f>IF(Table1[[#This Row],[Fag]]&lt;&gt;"","Hold " &amp; Table1[[#This Row],[Dette er for hold '# (fx 1-8 eller 1)]] &amp; " " &amp; Table1[[#This Row],[Beskrivelse]],"")</f>
        <v>Hold 1-4 Retspsykiatri</v>
      </c>
      <c r="C792" s="31">
        <f>IF(Table1[[#This Row],[Navn]]&lt;&gt;"",DATE($T$7, 1, -2) - WEEKDAY(DATE($T$7, 1, 3)) +Table1[[#This Row],[Kal uge]]* 7+Table1[[#This Row],[Uge dag]]-1,"")</f>
        <v>44134</v>
      </c>
      <c r="D792" s="30">
        <v>0.45833333333333331</v>
      </c>
      <c r="E792" s="30">
        <v>0.48958333333333331</v>
      </c>
      <c r="F792" s="2"/>
      <c r="G792" s="2" t="s">
        <v>153</v>
      </c>
      <c r="H792" s="167" t="s">
        <v>230</v>
      </c>
      <c r="I792" s="14" t="str">
        <f t="shared" ref="I792:I797" si="6">I791</f>
        <v>1-4</v>
      </c>
      <c r="J792" s="14" t="s">
        <v>160</v>
      </c>
      <c r="M792" s="16"/>
      <c r="N792" s="147"/>
      <c r="P792">
        <v>44</v>
      </c>
      <c r="R792">
        <v>5</v>
      </c>
      <c r="V792" s="40">
        <v>50</v>
      </c>
      <c r="W792" s="40">
        <v>53</v>
      </c>
      <c r="X792" s="40">
        <v>35</v>
      </c>
      <c r="Z792" s="147"/>
    </row>
    <row r="793" spans="1:26" ht="15">
      <c r="A793" s="16" t="str">
        <f>A792</f>
        <v>Psykiatri TBL</v>
      </c>
      <c r="B793" s="2" t="str">
        <f>IF(Table1[[#This Row],[Fag]]&lt;&gt;"","Hold " &amp; Table1[[#This Row],[Dette er for hold '# (fx 1-8 eller 1)]] &amp; " " &amp; Table1[[#This Row],[Beskrivelse]],"")</f>
        <v>Hold 1-4 Misbrugsscreening</v>
      </c>
      <c r="C793" s="31">
        <f>IF(Table1[[#This Row],[Navn]]&lt;&gt;"",DATE($T$7, 1, -2) - WEEKDAY(DATE($T$7, 1, 3)) +Table1[[#This Row],[Kal uge]]* 7+Table1[[#This Row],[Uge dag]]-1,"")</f>
        <v>44134</v>
      </c>
      <c r="D793" s="30">
        <v>0.51041666666666663</v>
      </c>
      <c r="E793" s="30">
        <v>0.54166666666666663</v>
      </c>
      <c r="F793" s="2"/>
      <c r="G793" s="2" t="s">
        <v>154</v>
      </c>
      <c r="H793" s="167" t="s">
        <v>230</v>
      </c>
      <c r="I793" s="14" t="str">
        <f t="shared" si="6"/>
        <v>1-4</v>
      </c>
      <c r="J793" s="14" t="s">
        <v>149</v>
      </c>
      <c r="M793" s="16"/>
      <c r="N793" s="147"/>
      <c r="P793">
        <v>44</v>
      </c>
      <c r="R793">
        <v>5</v>
      </c>
      <c r="V793" s="40">
        <v>50</v>
      </c>
      <c r="W793" s="40">
        <v>53</v>
      </c>
      <c r="X793" s="40">
        <v>35</v>
      </c>
      <c r="Z793" s="147"/>
    </row>
    <row r="794" spans="1:26" ht="15">
      <c r="A794" s="16" t="s">
        <v>54</v>
      </c>
      <c r="B794" s="2" t="str">
        <f>IF(Table1[[#This Row],[Fag]]&lt;&gt;"","Hold " &amp; Table1[[#This Row],[Dette er for hold '# (fx 1-8 eller 1)]] &amp; " " &amp; Table1[[#This Row],[Beskrivelse]],"")</f>
        <v>Hold 1-4 Bipolar lidelse</v>
      </c>
      <c r="C794" s="31">
        <f>IF(Table1[[#This Row],[Navn]]&lt;&gt;"",DATE($T$7, 1, -2) - WEEKDAY(DATE($T$7, 1, 3)) +Table1[[#This Row],[Kal uge]]* 7+Table1[[#This Row],[Uge dag]]-1,"")</f>
        <v>44141</v>
      </c>
      <c r="D794" s="30">
        <v>0.33333333333333331</v>
      </c>
      <c r="E794" s="30">
        <v>0.44791666666666669</v>
      </c>
      <c r="F794" s="2"/>
      <c r="G794" s="2" t="s">
        <v>155</v>
      </c>
      <c r="H794" s="167" t="s">
        <v>230</v>
      </c>
      <c r="I794" s="14" t="s">
        <v>35</v>
      </c>
      <c r="J794" s="155" t="s">
        <v>191</v>
      </c>
      <c r="M794" s="16"/>
      <c r="N794" s="147"/>
      <c r="P794">
        <v>45</v>
      </c>
      <c r="R794">
        <v>5</v>
      </c>
      <c r="V794" s="40">
        <v>50</v>
      </c>
      <c r="W794" s="40">
        <v>53</v>
      </c>
      <c r="X794" s="40">
        <v>35</v>
      </c>
      <c r="Z794" s="147"/>
    </row>
    <row r="795" spans="1:26" ht="15">
      <c r="A795" s="16" t="s">
        <v>54</v>
      </c>
      <c r="B795" s="2" t="str">
        <f>IF(Table1[[#This Row],[Fag]]&lt;&gt;"","Hold " &amp; Table1[[#This Row],[Dette er for hold '# (fx 1-8 eller 1)]] &amp; " " &amp; Table1[[#This Row],[Beskrivelse]],"")</f>
        <v>Hold 1-4 Skizofreni, misbrug og selvmordsadfærd</v>
      </c>
      <c r="C795" s="31">
        <f>IF(Table1[[#This Row],[Navn]]&lt;&gt;"",DATE($T$7, 1, -2) - WEEKDAY(DATE($T$7, 1, 3)) +Table1[[#This Row],[Kal uge]]* 7+Table1[[#This Row],[Uge dag]]-1,"")</f>
        <v>44141</v>
      </c>
      <c r="D795" s="30">
        <v>0.46875</v>
      </c>
      <c r="E795" s="30">
        <v>0.58333333333333337</v>
      </c>
      <c r="F795" s="2"/>
      <c r="G795" s="2" t="s">
        <v>156</v>
      </c>
      <c r="H795" s="167" t="s">
        <v>230</v>
      </c>
      <c r="I795" s="14" t="str">
        <f t="shared" si="6"/>
        <v>1-4</v>
      </c>
      <c r="J795" s="14" t="s">
        <v>151</v>
      </c>
      <c r="M795" s="16"/>
      <c r="N795" s="147"/>
      <c r="P795">
        <v>45</v>
      </c>
      <c r="R795">
        <v>5</v>
      </c>
      <c r="V795" s="40">
        <v>50</v>
      </c>
      <c r="W795" s="40">
        <v>53</v>
      </c>
      <c r="X795" s="40">
        <v>35</v>
      </c>
      <c r="Z795" s="147"/>
    </row>
    <row r="796" spans="1:26" ht="15">
      <c r="A796" s="16" t="s">
        <v>54</v>
      </c>
      <c r="B796" s="2" t="str">
        <f>IF(Table1[[#This Row],[Fag]]&lt;&gt;"","Hold " &amp; Table1[[#This Row],[Dette er for hold '# (fx 1-8 eller 1)]] &amp; " " &amp; Table1[[#This Row],[Beskrivelse]],"")</f>
        <v>Hold 1-4 Autisme og angst</v>
      </c>
      <c r="C796" s="31">
        <f>IF(Table1[[#This Row],[Navn]]&lt;&gt;"",DATE($T$7, 1, -2) - WEEKDAY(DATE($T$7, 1, 3)) +Table1[[#This Row],[Kal uge]]* 7+Table1[[#This Row],[Uge dag]]-1,"")</f>
        <v>44148</v>
      </c>
      <c r="D796" s="30">
        <v>0.33333333333333331</v>
      </c>
      <c r="E796" s="30">
        <v>0.44791666666666669</v>
      </c>
      <c r="F796" s="2"/>
      <c r="G796" s="2" t="s">
        <v>157</v>
      </c>
      <c r="H796" s="167" t="s">
        <v>230</v>
      </c>
      <c r="I796" s="14" t="str">
        <f t="shared" si="6"/>
        <v>1-4</v>
      </c>
      <c r="J796" s="14" t="s">
        <v>148</v>
      </c>
      <c r="M796" s="16"/>
      <c r="N796" s="147"/>
      <c r="P796">
        <v>46</v>
      </c>
      <c r="R796">
        <v>5</v>
      </c>
      <c r="V796" s="40">
        <v>50</v>
      </c>
      <c r="W796" s="40">
        <v>53</v>
      </c>
      <c r="X796" s="40">
        <v>35</v>
      </c>
      <c r="Z796" s="147"/>
    </row>
    <row r="797" spans="1:26" ht="15">
      <c r="A797" s="16" t="s">
        <v>54</v>
      </c>
      <c r="B797" s="2" t="str">
        <f>IF(Table1[[#This Row],[Fag]]&lt;&gt;"","Hold " &amp; Table1[[#This Row],[Dette er for hold '# (fx 1-8 eller 1)]] &amp; " " &amp; Table1[[#This Row],[Beskrivelse]],"")</f>
        <v>Hold 1-4 Gennemgang af eksamensopgave, børne-/ungdomspsykiatri</v>
      </c>
      <c r="C797" s="31">
        <f>C796</f>
        <v>44148</v>
      </c>
      <c r="D797" s="30">
        <v>0.45833333333333331</v>
      </c>
      <c r="E797" s="30">
        <v>0.48958333333333331</v>
      </c>
      <c r="F797" s="2"/>
      <c r="G797" s="2" t="s">
        <v>162</v>
      </c>
      <c r="H797" s="167" t="s">
        <v>230</v>
      </c>
      <c r="I797" s="14" t="str">
        <f t="shared" si="6"/>
        <v>1-4</v>
      </c>
      <c r="J797" s="14" t="s">
        <v>148</v>
      </c>
      <c r="M797" s="16"/>
      <c r="N797" s="147"/>
      <c r="P797">
        <v>46</v>
      </c>
      <c r="R797">
        <v>5</v>
      </c>
      <c r="V797" s="40">
        <v>50</v>
      </c>
      <c r="W797" s="40">
        <v>53</v>
      </c>
      <c r="X797" s="40">
        <v>35</v>
      </c>
      <c r="Z797" s="147"/>
    </row>
    <row r="798" spans="1:26" ht="15">
      <c r="A798" s="16" t="s">
        <v>54</v>
      </c>
      <c r="B798" s="2" t="str">
        <f>IF(Table1[[#This Row],[Fag]]&lt;&gt;"","Hold " &amp; Table1[[#This Row],[Dette er for hold '# (fx 1-8 eller 1)]] &amp; " " &amp; Table1[[#This Row],[Beskrivelse]],"")</f>
        <v>Hold 1-4 Gennemgang af eksamensopgave, voksenpsykiatri</v>
      </c>
      <c r="C798" s="31">
        <f>C796</f>
        <v>44148</v>
      </c>
      <c r="D798" s="30">
        <v>0.51041666666666663</v>
      </c>
      <c r="E798" s="30">
        <v>0.54166666666666663</v>
      </c>
      <c r="F798" s="2"/>
      <c r="G798" s="2" t="s">
        <v>159</v>
      </c>
      <c r="H798" s="167" t="s">
        <v>230</v>
      </c>
      <c r="I798" s="14" t="str">
        <f t="shared" ref="I798" si="7">I797</f>
        <v>1-4</v>
      </c>
      <c r="J798" s="14" t="s">
        <v>146</v>
      </c>
      <c r="M798" s="16"/>
      <c r="N798" s="147"/>
      <c r="P798">
        <v>46</v>
      </c>
      <c r="R798">
        <v>5</v>
      </c>
      <c r="V798" s="40">
        <v>50</v>
      </c>
      <c r="W798" s="40">
        <v>53</v>
      </c>
      <c r="X798" s="40">
        <v>35</v>
      </c>
      <c r="Z798" s="147"/>
    </row>
    <row r="799" spans="1:26" ht="15">
      <c r="D799" s="30"/>
      <c r="E799" s="30"/>
      <c r="F799" s="2"/>
      <c r="G799" s="2"/>
      <c r="H799" s="18"/>
      <c r="J799" s="14"/>
      <c r="M799" s="16"/>
      <c r="N799" s="16"/>
      <c r="W799" s="16"/>
      <c r="X799" s="16"/>
      <c r="Z799" s="147"/>
    </row>
    <row r="800" spans="1:26" ht="15">
      <c r="A800" s="16" t="s">
        <v>54</v>
      </c>
      <c r="B800" s="2" t="str">
        <f>IF(Table1[[#This Row],[Fag]]&lt;&gt;"","Hold " &amp; Table1[[#This Row],[Dette er for hold '# (fx 1-8 eller 1)]] &amp; " " &amp; Table1[[#This Row],[Beskrivelse]],"")</f>
        <v>Hold 5-8 Depression, demens og delir</v>
      </c>
      <c r="C800" s="31">
        <f>IF(Table1[[#This Row],[Navn]]&lt;&gt;"",DATE($T$7, 1, -2) - WEEKDAY(DATE($T$7, 1, 3)) +Table1[[#This Row],[Kal uge]]* 7+Table1[[#This Row],[Uge dag]]-1,"")</f>
        <v>44162</v>
      </c>
      <c r="D800" s="30">
        <v>0.33333333333333331</v>
      </c>
      <c r="E800" s="30">
        <v>0.44791666666666669</v>
      </c>
      <c r="F800" s="2"/>
      <c r="G800" s="2" t="s">
        <v>152</v>
      </c>
      <c r="H800" s="167" t="s">
        <v>230</v>
      </c>
      <c r="I800" s="14" t="s">
        <v>84</v>
      </c>
      <c r="J800" s="14" t="s">
        <v>160</v>
      </c>
      <c r="M800" s="16"/>
      <c r="N800" s="147"/>
      <c r="P800">
        <v>48</v>
      </c>
      <c r="R800">
        <v>5</v>
      </c>
      <c r="V800" s="40">
        <v>50</v>
      </c>
      <c r="W800" s="40">
        <v>53</v>
      </c>
      <c r="X800" s="40">
        <v>35</v>
      </c>
      <c r="Z800" s="147"/>
    </row>
    <row r="801" spans="1:26" ht="15">
      <c r="A801" s="16" t="str">
        <f>A800</f>
        <v>Psykiatri TBL</v>
      </c>
      <c r="B801" s="2" t="str">
        <f>IF(Table1[[#This Row],[Fag]]&lt;&gt;"","Hold " &amp; Table1[[#This Row],[Dette er for hold '# (fx 1-8 eller 1)]] &amp; " " &amp; Table1[[#This Row],[Beskrivelse]],"")</f>
        <v>Hold 5-8 Retspsykiatri</v>
      </c>
      <c r="C801" s="31">
        <f>C800</f>
        <v>44162</v>
      </c>
      <c r="D801" s="30">
        <v>0.45833333333333331</v>
      </c>
      <c r="E801" s="30">
        <v>0.48958333333333331</v>
      </c>
      <c r="F801" s="2"/>
      <c r="G801" s="2" t="s">
        <v>153</v>
      </c>
      <c r="H801" s="167" t="s">
        <v>230</v>
      </c>
      <c r="I801" s="14" t="str">
        <f t="shared" ref="I801:I807" si="8">I800</f>
        <v>5-8</v>
      </c>
      <c r="J801" s="14" t="s">
        <v>160</v>
      </c>
      <c r="M801" s="16"/>
      <c r="N801" s="147"/>
      <c r="P801">
        <v>48</v>
      </c>
      <c r="R801">
        <v>5</v>
      </c>
      <c r="V801" s="40">
        <v>50</v>
      </c>
      <c r="W801" s="40">
        <v>53</v>
      </c>
      <c r="X801" s="40">
        <v>35</v>
      </c>
      <c r="Z801" s="147"/>
    </row>
    <row r="802" spans="1:26" ht="15">
      <c r="A802" s="16" t="str">
        <f>A801</f>
        <v>Psykiatri TBL</v>
      </c>
      <c r="B802" s="2" t="str">
        <f>IF(Table1[[#This Row],[Fag]]&lt;&gt;"","Hold " &amp; Table1[[#This Row],[Dette er for hold '# (fx 1-8 eller 1)]] &amp; " " &amp; Table1[[#This Row],[Beskrivelse]],"")</f>
        <v>Hold 5-8 Misbrugsscreening</v>
      </c>
      <c r="C802" s="31">
        <f>C801</f>
        <v>44162</v>
      </c>
      <c r="D802" s="30">
        <v>0.51041666666666663</v>
      </c>
      <c r="E802" s="30">
        <v>0.54166666666666663</v>
      </c>
      <c r="F802" s="2"/>
      <c r="G802" s="2" t="s">
        <v>154</v>
      </c>
      <c r="H802" s="167" t="s">
        <v>230</v>
      </c>
      <c r="I802" s="14" t="str">
        <f t="shared" si="8"/>
        <v>5-8</v>
      </c>
      <c r="J802" s="14" t="s">
        <v>149</v>
      </c>
      <c r="M802" s="16"/>
      <c r="N802" s="147"/>
      <c r="P802">
        <v>48</v>
      </c>
      <c r="R802">
        <v>5</v>
      </c>
      <c r="V802" s="40">
        <v>50</v>
      </c>
      <c r="W802" s="40">
        <v>53</v>
      </c>
      <c r="X802" s="40">
        <v>35</v>
      </c>
      <c r="Z802" s="147"/>
    </row>
    <row r="803" spans="1:26" ht="15">
      <c r="A803" s="16" t="s">
        <v>54</v>
      </c>
      <c r="B803" s="2" t="str">
        <f>IF(Table1[[#This Row],[Fag]]&lt;&gt;"","Hold " &amp; Table1[[#This Row],[Dette er for hold '# (fx 1-8 eller 1)]] &amp; " " &amp; Table1[[#This Row],[Beskrivelse]],"")</f>
        <v>Hold 5-8 Skizofreni, misbrug og selvmordsadfærd</v>
      </c>
      <c r="C803" s="31">
        <f>IF(Table1[[#This Row],[Navn]]&lt;&gt;"",DATE($T$7, 1, -2) - WEEKDAY(DATE($T$7, 1, 3)) +Table1[[#This Row],[Kal uge]]* 7+Table1[[#This Row],[Uge dag]]-1,"")</f>
        <v>44169</v>
      </c>
      <c r="D803" s="30">
        <v>0.33333333333333331</v>
      </c>
      <c r="E803" s="30">
        <v>0.44791666666666669</v>
      </c>
      <c r="F803" s="2"/>
      <c r="G803" s="2" t="s">
        <v>156</v>
      </c>
      <c r="H803" s="167" t="s">
        <v>230</v>
      </c>
      <c r="I803" s="14" t="str">
        <f>I801</f>
        <v>5-8</v>
      </c>
      <c r="J803" s="14" t="s">
        <v>146</v>
      </c>
      <c r="M803" s="16"/>
      <c r="N803" s="147"/>
      <c r="P803">
        <v>49</v>
      </c>
      <c r="R803">
        <v>5</v>
      </c>
      <c r="V803" s="40">
        <v>50</v>
      </c>
      <c r="W803" s="40">
        <v>53</v>
      </c>
      <c r="X803" s="40">
        <v>35</v>
      </c>
      <c r="Z803" s="147"/>
    </row>
    <row r="804" spans="1:26" ht="15">
      <c r="A804" s="16" t="s">
        <v>54</v>
      </c>
      <c r="B804" s="2" t="str">
        <f>IF(Table1[[#This Row],[Fag]]&lt;&gt;"","Hold " &amp; Table1[[#This Row],[Dette er for hold '# (fx 1-8 eller 1)]] &amp; " " &amp; Table1[[#This Row],[Beskrivelse]],"")</f>
        <v>Hold 5-8 Bipolar lidelse</v>
      </c>
      <c r="C804" s="31">
        <f>IF(Table1[[#This Row],[Navn]]&lt;&gt;"",DATE($T$7, 1, -2) - WEEKDAY(DATE($T$7, 1, 3)) +Table1[[#This Row],[Kal uge]]* 7+Table1[[#This Row],[Uge dag]]-1,"")</f>
        <v>44169</v>
      </c>
      <c r="D804" s="30">
        <v>0.46875</v>
      </c>
      <c r="E804" s="30">
        <v>0.58333333333333337</v>
      </c>
      <c r="F804" s="2"/>
      <c r="G804" s="2" t="s">
        <v>155</v>
      </c>
      <c r="H804" s="167" t="s">
        <v>230</v>
      </c>
      <c r="I804" s="14" t="s">
        <v>84</v>
      </c>
      <c r="J804" s="155" t="s">
        <v>191</v>
      </c>
      <c r="M804" s="16"/>
      <c r="N804" s="147"/>
      <c r="P804">
        <v>49</v>
      </c>
      <c r="R804">
        <v>5</v>
      </c>
      <c r="V804" s="40">
        <v>50</v>
      </c>
      <c r="W804" s="40">
        <v>53</v>
      </c>
      <c r="X804" s="40">
        <v>35</v>
      </c>
      <c r="Z804" s="147"/>
    </row>
    <row r="805" spans="1:26" ht="15">
      <c r="A805" s="16" t="s">
        <v>54</v>
      </c>
      <c r="B805" s="2" t="str">
        <f>IF(Table1[[#This Row],[Fag]]&lt;&gt;"","Hold " &amp; Table1[[#This Row],[Dette er for hold '# (fx 1-8 eller 1)]] &amp; " " &amp; Table1[[#This Row],[Beskrivelse]],"")</f>
        <v>Hold 5-8 Autisme og angst</v>
      </c>
      <c r="C805" s="31">
        <f>IF(Table1[[#This Row],[Navn]]&lt;&gt;"",DATE($T$7, 1, -2) - WEEKDAY(DATE($T$7, 1, 3)) +Table1[[#This Row],[Kal uge]]* 7+Table1[[#This Row],[Uge dag]]-1,"")</f>
        <v>44176</v>
      </c>
      <c r="D805" s="30">
        <v>0.33333333333333331</v>
      </c>
      <c r="E805" s="30">
        <v>0.44791666666666669</v>
      </c>
      <c r="F805" s="2"/>
      <c r="G805" s="2" t="s">
        <v>157</v>
      </c>
      <c r="H805" s="167" t="s">
        <v>230</v>
      </c>
      <c r="I805" s="14" t="str">
        <f t="shared" si="8"/>
        <v>5-8</v>
      </c>
      <c r="J805" s="14" t="s">
        <v>150</v>
      </c>
      <c r="M805" s="16"/>
      <c r="N805" s="147"/>
      <c r="P805" s="16">
        <v>50</v>
      </c>
      <c r="R805">
        <v>5</v>
      </c>
      <c r="V805" s="40">
        <v>50</v>
      </c>
      <c r="W805" s="40">
        <v>53</v>
      </c>
      <c r="X805" s="40">
        <v>35</v>
      </c>
      <c r="Z805" s="147"/>
    </row>
    <row r="806" spans="1:26" ht="15">
      <c r="A806" s="16" t="s">
        <v>54</v>
      </c>
      <c r="B806" s="2" t="str">
        <f>IF(Table1[[#This Row],[Fag]]&lt;&gt;"","Hold " &amp; Table1[[#This Row],[Dette er for hold '# (fx 1-8 eller 1)]] &amp; " " &amp; Table1[[#This Row],[Beskrivelse]],"")</f>
        <v>Hold 5-8 Gennemgang af eksamensopgave, børne-/ungdomspsykiatri</v>
      </c>
      <c r="C806" s="31">
        <f>C805</f>
        <v>44176</v>
      </c>
      <c r="D806" s="30">
        <v>0.45833333333333331</v>
      </c>
      <c r="E806" s="30">
        <v>0.48958333333333331</v>
      </c>
      <c r="F806" s="2"/>
      <c r="G806" s="2" t="s">
        <v>162</v>
      </c>
      <c r="H806" s="167" t="s">
        <v>230</v>
      </c>
      <c r="I806" s="14" t="str">
        <f t="shared" si="8"/>
        <v>5-8</v>
      </c>
      <c r="J806" s="14" t="s">
        <v>150</v>
      </c>
      <c r="M806" s="16"/>
      <c r="N806" s="147"/>
      <c r="P806" s="16">
        <v>50</v>
      </c>
      <c r="R806">
        <v>5</v>
      </c>
      <c r="V806" s="40">
        <v>50</v>
      </c>
      <c r="W806" s="40">
        <v>53</v>
      </c>
      <c r="X806" s="40">
        <v>35</v>
      </c>
      <c r="Z806" s="147"/>
    </row>
    <row r="807" spans="1:26" ht="15">
      <c r="A807" s="16" t="s">
        <v>54</v>
      </c>
      <c r="B807" s="2" t="str">
        <f>IF(Table1[[#This Row],[Fag]]&lt;&gt;"","Hold " &amp; Table1[[#This Row],[Dette er for hold '# (fx 1-8 eller 1)]] &amp; " " &amp; Table1[[#This Row],[Beskrivelse]],"")</f>
        <v>Hold 5-8 Gennemgang af eksamensopgave, voksenpsykiatri</v>
      </c>
      <c r="C807" s="31">
        <f>C805</f>
        <v>44176</v>
      </c>
      <c r="D807" s="30">
        <v>0.51041666666666663</v>
      </c>
      <c r="E807" s="30">
        <v>0.54166666666666663</v>
      </c>
      <c r="F807" s="2"/>
      <c r="G807" s="2" t="s">
        <v>159</v>
      </c>
      <c r="H807" s="167" t="s">
        <v>230</v>
      </c>
      <c r="I807" s="14" t="str">
        <f t="shared" si="8"/>
        <v>5-8</v>
      </c>
      <c r="J807" s="14" t="s">
        <v>146</v>
      </c>
      <c r="M807" s="16"/>
      <c r="N807" s="147"/>
      <c r="P807" s="16">
        <v>50</v>
      </c>
      <c r="R807">
        <v>5</v>
      </c>
      <c r="V807" s="40">
        <v>50</v>
      </c>
      <c r="W807" s="40">
        <v>53</v>
      </c>
      <c r="X807" s="40">
        <v>35</v>
      </c>
      <c r="Z807" s="147"/>
    </row>
    <row r="808" spans="1:26" ht="15">
      <c r="D808" s="30"/>
      <c r="E808" s="30"/>
      <c r="F808" s="2"/>
      <c r="G808" s="2"/>
      <c r="H808" s="18"/>
      <c r="J808" s="14"/>
      <c r="M808" s="16"/>
      <c r="N808" s="16"/>
      <c r="W808" s="16"/>
      <c r="X808" s="16"/>
    </row>
    <row r="809" spans="1:26">
      <c r="A809" s="93"/>
      <c r="B809" s="94"/>
      <c r="C809" s="95"/>
      <c r="D809" s="96"/>
      <c r="E809" s="96"/>
      <c r="F809" s="95"/>
      <c r="G809" s="93"/>
      <c r="H809" s="97"/>
      <c r="I809" s="97"/>
      <c r="J809" s="93"/>
      <c r="K809" s="93"/>
      <c r="L809" s="93"/>
      <c r="M809" s="93"/>
      <c r="N809" s="93"/>
      <c r="P809" s="93"/>
      <c r="Q809" s="93"/>
      <c r="R809" s="93"/>
      <c r="V809" s="149"/>
      <c r="W809" s="93"/>
      <c r="X809" s="93"/>
    </row>
    <row r="810" spans="1:26">
      <c r="A810" s="93"/>
      <c r="B810" s="94"/>
      <c r="C810" s="95"/>
      <c r="D810" s="96"/>
      <c r="E810" s="96"/>
      <c r="F810" s="95"/>
      <c r="G810" s="93"/>
      <c r="H810" s="97"/>
      <c r="I810" s="97"/>
      <c r="J810" s="93"/>
      <c r="K810" s="93"/>
      <c r="L810" s="93"/>
      <c r="M810" s="93"/>
      <c r="N810" s="93"/>
      <c r="P810" s="93"/>
      <c r="Q810" s="93"/>
      <c r="R810" s="93"/>
      <c r="V810" s="149"/>
      <c r="W810" s="93"/>
      <c r="X810" s="93"/>
    </row>
    <row r="811" spans="1:26">
      <c r="A811" s="93"/>
      <c r="B811" s="94"/>
      <c r="C811" s="95"/>
      <c r="D811" s="96"/>
      <c r="E811" s="96"/>
      <c r="F811" s="95"/>
      <c r="G811" s="93"/>
      <c r="H811" s="97"/>
      <c r="I811" s="97"/>
      <c r="J811" s="93"/>
      <c r="K811" s="93"/>
      <c r="L811" s="93"/>
      <c r="M811" s="93"/>
      <c r="N811" s="93"/>
      <c r="P811" s="93"/>
      <c r="Q811" s="93"/>
      <c r="R811" s="93"/>
      <c r="V811" s="149"/>
      <c r="W811" s="93"/>
      <c r="X811" s="93"/>
    </row>
    <row r="812" spans="1:26" s="16" customFormat="1">
      <c r="A812" s="6"/>
      <c r="B812" s="11"/>
      <c r="C812" s="103"/>
      <c r="D812" s="104"/>
      <c r="E812" s="104"/>
      <c r="F812" s="103"/>
      <c r="G812" s="6"/>
      <c r="H812" s="13"/>
      <c r="I812" s="13"/>
      <c r="J812" s="6"/>
      <c r="K812" s="6"/>
      <c r="L812" s="6"/>
      <c r="M812" s="6"/>
      <c r="N812" s="6"/>
      <c r="O812"/>
      <c r="P812" s="6"/>
      <c r="Q812" s="6"/>
      <c r="R812" s="6"/>
      <c r="V812" s="6"/>
      <c r="W812" s="6"/>
      <c r="X812" s="6"/>
    </row>
    <row r="813" spans="1:26" ht="20.25">
      <c r="B813" s="70" t="s">
        <v>67</v>
      </c>
      <c r="D813" s="30"/>
      <c r="E813" s="30"/>
      <c r="M813" s="16"/>
      <c r="W813" s="16"/>
      <c r="X813" s="16"/>
    </row>
    <row r="814" spans="1:26" ht="15">
      <c r="B814" s="2" t="str">
        <f>IF(Table1[[#This Row],[Fag]]&lt;&gt;"","Hold " &amp; Table1[[#This Row],[Dette er for hold '# (fx 1-8 eller 1)]] &amp; " " &amp; Table1[[#This Row],[Beskrivelse]],"")</f>
        <v/>
      </c>
      <c r="D814" s="30"/>
      <c r="E814" s="30"/>
      <c r="G814" s="14"/>
      <c r="H814" s="51"/>
      <c r="J814" s="14"/>
      <c r="M814" s="16"/>
      <c r="W814" s="16"/>
      <c r="X814" s="16"/>
    </row>
    <row r="815" spans="1:26" ht="15">
      <c r="A815" s="16" t="s">
        <v>67</v>
      </c>
      <c r="B815" s="2" t="str">
        <f>IF(Table1[[#This Row],[Fag]]&lt;&gt;"","Hold " &amp; Table1[[#This Row],[Dette er for hold '# (fx 1-8 eller 1)]] &amp; " " &amp; Table1[[#This Row],[Beskrivelse]],"")</f>
        <v>Hold 5-6 Klinik</v>
      </c>
      <c r="C815" s="31">
        <f>DATE($T$7, 1, -2) - WEEKDAY(DATE($T$7, 1, 3)) +Table1[[#This Row],[Kal uge]]* 7+Table1[[#This Row],[Uge dag]]-1</f>
        <v>44069</v>
      </c>
      <c r="D815" s="30">
        <v>0.34375</v>
      </c>
      <c r="E815" s="30">
        <v>0.58333333333333337</v>
      </c>
      <c r="G815" t="s">
        <v>41</v>
      </c>
      <c r="H815" s="50"/>
      <c r="I815" s="45" t="s">
        <v>82</v>
      </c>
      <c r="M815" s="16"/>
      <c r="N815" s="16"/>
      <c r="P815">
        <v>35</v>
      </c>
      <c r="R815">
        <v>3</v>
      </c>
      <c r="W815" s="16"/>
      <c r="X815" s="16"/>
    </row>
    <row r="816" spans="1:26" ht="15">
      <c r="A816" s="16" t="s">
        <v>67</v>
      </c>
      <c r="B816" s="2" t="str">
        <f>IF(Table1[[#This Row],[Fag]]&lt;&gt;"","Hold " &amp; Table1[[#This Row],[Dette er for hold '# (fx 1-8 eller 1)]] &amp; " " &amp; Table1[[#This Row],[Beskrivelse]],"")</f>
        <v>Hold 5-6 Klinik</v>
      </c>
      <c r="C816" s="31">
        <f>C815+1</f>
        <v>44070</v>
      </c>
      <c r="D816" s="30">
        <v>0.34375</v>
      </c>
      <c r="E816" s="30">
        <v>0.58333333333333337</v>
      </c>
      <c r="G816" t="s">
        <v>41</v>
      </c>
      <c r="H816" s="50"/>
      <c r="I816" s="45" t="s">
        <v>82</v>
      </c>
      <c r="M816" s="16"/>
      <c r="N816" s="16"/>
      <c r="W816" s="16"/>
      <c r="X816" s="16"/>
    </row>
    <row r="817" spans="1:24" ht="15">
      <c r="A817" s="16" t="s">
        <v>67</v>
      </c>
      <c r="B817" s="2" t="str">
        <f>IF(Table1[[#This Row],[Fag]]&lt;&gt;"","Hold " &amp; Table1[[#This Row],[Dette er for hold '# (fx 1-8 eller 1)]] &amp; " " &amp; Table1[[#This Row],[Beskrivelse]],"")</f>
        <v>Hold 5-6 Klinik</v>
      </c>
      <c r="C817" s="31">
        <f>C816+1</f>
        <v>44071</v>
      </c>
      <c r="D817" s="30">
        <v>0.34375</v>
      </c>
      <c r="E817" s="30">
        <v>0.58333333333333337</v>
      </c>
      <c r="G817" t="s">
        <v>41</v>
      </c>
      <c r="H817" s="50"/>
      <c r="I817" s="45" t="s">
        <v>82</v>
      </c>
      <c r="M817" s="16"/>
      <c r="N817" s="16"/>
      <c r="W817" s="16"/>
      <c r="X817" s="16"/>
    </row>
    <row r="818" spans="1:24" ht="15">
      <c r="A818" s="16" t="s">
        <v>67</v>
      </c>
      <c r="B818" s="2" t="str">
        <f>IF(Table1[[#This Row],[Fag]]&lt;&gt;"","Hold " &amp; Table1[[#This Row],[Dette er for hold '# (fx 1-8 eller 1)]] &amp; " " &amp; Table1[[#This Row],[Beskrivelse]],"")</f>
        <v>Hold 5-6 Klinik</v>
      </c>
      <c r="C818" s="31">
        <f>C817+3</f>
        <v>44074</v>
      </c>
      <c r="D818" s="30">
        <v>0.34375</v>
      </c>
      <c r="E818" s="30">
        <v>0.58333333333333337</v>
      </c>
      <c r="G818" t="s">
        <v>41</v>
      </c>
      <c r="H818" s="50"/>
      <c r="I818" s="45" t="s">
        <v>82</v>
      </c>
      <c r="M818" s="16"/>
      <c r="N818" s="16"/>
      <c r="W818" s="16"/>
      <c r="X818" s="16"/>
    </row>
    <row r="819" spans="1:24" ht="15">
      <c r="A819" s="16" t="s">
        <v>67</v>
      </c>
      <c r="B819" s="2" t="str">
        <f>IF(Table1[[#This Row],[Fag]]&lt;&gt;"","Hold " &amp; Table1[[#This Row],[Dette er for hold '# (fx 1-8 eller 1)]] &amp; " " &amp; Table1[[#This Row],[Beskrivelse]],"")</f>
        <v>Hold 5-6 Klinik</v>
      </c>
      <c r="C819" s="31">
        <f>C818+1</f>
        <v>44075</v>
      </c>
      <c r="D819" s="30">
        <v>0.34375</v>
      </c>
      <c r="E819" s="30">
        <v>0.58333333333333337</v>
      </c>
      <c r="G819" t="s">
        <v>41</v>
      </c>
      <c r="H819" s="50"/>
      <c r="I819" s="45" t="s">
        <v>82</v>
      </c>
      <c r="M819" s="16"/>
      <c r="N819" s="16"/>
      <c r="W819" s="16"/>
      <c r="X819" s="16"/>
    </row>
    <row r="820" spans="1:24" ht="15">
      <c r="D820" s="30"/>
      <c r="E820" s="30"/>
      <c r="H820" s="50"/>
      <c r="M820" s="16"/>
      <c r="N820" s="16"/>
      <c r="W820" s="16"/>
      <c r="X820" s="16"/>
    </row>
    <row r="821" spans="1:24" ht="15">
      <c r="D821" s="30"/>
      <c r="E821" s="30"/>
      <c r="G821" s="14"/>
      <c r="H821" s="51"/>
      <c r="J821" s="14"/>
      <c r="M821" s="16"/>
      <c r="N821" s="16"/>
      <c r="W821" s="16"/>
      <c r="X821" s="16"/>
    </row>
    <row r="822" spans="1:24" ht="15">
      <c r="A822" s="16" t="s">
        <v>67</v>
      </c>
      <c r="B822" s="2" t="str">
        <f>IF(Table1[[#This Row],[Fag]]&lt;&gt;"","Hold " &amp; Table1[[#This Row],[Dette er for hold '# (fx 1-8 eller 1)]] &amp; " " &amp; Table1[[#This Row],[Beskrivelse]],"")</f>
        <v>Hold 7-8 Klinik</v>
      </c>
      <c r="C822" s="31">
        <f>DATE($T$7, 1, -2) - WEEKDAY(DATE($T$7, 1, 3)) +Table1[[#This Row],[Kal uge]]* 7+Table1[[#This Row],[Uge dag]]-1</f>
        <v>44077</v>
      </c>
      <c r="D822" s="30">
        <v>0.34375</v>
      </c>
      <c r="E822" s="30">
        <v>0.58333333333333337</v>
      </c>
      <c r="G822" t="s">
        <v>41</v>
      </c>
      <c r="H822" s="50"/>
      <c r="I822" s="14" t="s">
        <v>83</v>
      </c>
      <c r="M822" s="16"/>
      <c r="N822" s="16"/>
      <c r="P822">
        <v>36</v>
      </c>
      <c r="R822">
        <v>4</v>
      </c>
      <c r="W822" s="16"/>
      <c r="X822" s="16"/>
    </row>
    <row r="823" spans="1:24" ht="15">
      <c r="A823" s="16" t="s">
        <v>67</v>
      </c>
      <c r="B823" s="2" t="str">
        <f>IF(Table1[[#This Row],[Fag]]&lt;&gt;"","Hold " &amp; Table1[[#This Row],[Dette er for hold '# (fx 1-8 eller 1)]] &amp; " " &amp; Table1[[#This Row],[Beskrivelse]],"")</f>
        <v>Hold 7-8 Klinik</v>
      </c>
      <c r="C823" s="31">
        <f>C822+1</f>
        <v>44078</v>
      </c>
      <c r="D823" s="30">
        <v>0.34375</v>
      </c>
      <c r="E823" s="30">
        <v>0.58333333333333337</v>
      </c>
      <c r="G823" t="s">
        <v>41</v>
      </c>
      <c r="H823" s="50"/>
      <c r="I823" s="14" t="s">
        <v>83</v>
      </c>
      <c r="M823" s="16"/>
      <c r="N823" s="16"/>
      <c r="W823" s="16"/>
      <c r="X823" s="16"/>
    </row>
    <row r="824" spans="1:24" ht="15">
      <c r="A824" s="16" t="s">
        <v>67</v>
      </c>
      <c r="B824" s="2" t="str">
        <f>IF(Table1[[#This Row],[Fag]]&lt;&gt;"","Hold " &amp; Table1[[#This Row],[Dette er for hold '# (fx 1-8 eller 1)]] &amp; " " &amp; Table1[[#This Row],[Beskrivelse]],"")</f>
        <v>Hold 7-8 Klinik</v>
      </c>
      <c r="C824" s="31">
        <f>C823+3</f>
        <v>44081</v>
      </c>
      <c r="D824" s="30">
        <v>0.34375</v>
      </c>
      <c r="E824" s="30">
        <v>0.58333333333333337</v>
      </c>
      <c r="G824" t="s">
        <v>41</v>
      </c>
      <c r="H824" s="50"/>
      <c r="I824" s="14" t="s">
        <v>83</v>
      </c>
      <c r="M824" s="16"/>
      <c r="N824" s="16"/>
      <c r="W824" s="16"/>
      <c r="X824" s="16"/>
    </row>
    <row r="825" spans="1:24" ht="15">
      <c r="A825" s="16" t="s">
        <v>67</v>
      </c>
      <c r="B825" s="2" t="str">
        <f>IF(Table1[[#This Row],[Fag]]&lt;&gt;"","Hold " &amp; Table1[[#This Row],[Dette er for hold '# (fx 1-8 eller 1)]] &amp; " " &amp; Table1[[#This Row],[Beskrivelse]],"")</f>
        <v>Hold 7-8 Klinik</v>
      </c>
      <c r="C825" s="31">
        <f>C824+1</f>
        <v>44082</v>
      </c>
      <c r="D825" s="30">
        <v>0.34375</v>
      </c>
      <c r="E825" s="30">
        <v>0.58333333333333337</v>
      </c>
      <c r="G825" t="s">
        <v>41</v>
      </c>
      <c r="H825" s="50"/>
      <c r="I825" s="14" t="s">
        <v>83</v>
      </c>
      <c r="M825" s="16"/>
      <c r="N825" s="16"/>
      <c r="W825" s="16"/>
      <c r="X825" s="16"/>
    </row>
    <row r="826" spans="1:24" ht="15">
      <c r="A826" s="16" t="s">
        <v>67</v>
      </c>
      <c r="B826" s="2" t="str">
        <f>IF(Table1[[#This Row],[Fag]]&lt;&gt;"","Hold " &amp; Table1[[#This Row],[Dette er for hold '# (fx 1-8 eller 1)]] &amp; " " &amp; Table1[[#This Row],[Beskrivelse]],"")</f>
        <v>Hold 7-8 Klinik</v>
      </c>
      <c r="C826" s="31">
        <f>C825+1</f>
        <v>44083</v>
      </c>
      <c r="D826" s="30">
        <v>0.34375</v>
      </c>
      <c r="E826" s="30">
        <v>0.58333333333333337</v>
      </c>
      <c r="G826" t="s">
        <v>41</v>
      </c>
      <c r="H826" s="50"/>
      <c r="I826" s="14" t="s">
        <v>83</v>
      </c>
      <c r="M826" s="16"/>
      <c r="N826" s="16"/>
      <c r="W826" s="16"/>
      <c r="X826" s="16"/>
    </row>
    <row r="827" spans="1:24" ht="15">
      <c r="A827" s="111"/>
      <c r="B827" s="112"/>
      <c r="C827" s="113"/>
      <c r="D827" s="114"/>
      <c r="E827" s="114"/>
      <c r="F827" s="111"/>
      <c r="G827" s="111"/>
      <c r="H827" s="115"/>
      <c r="I827" s="115"/>
      <c r="J827" s="111"/>
      <c r="K827" s="111"/>
      <c r="L827" s="111"/>
      <c r="M827" s="111"/>
      <c r="N827" s="111"/>
      <c r="P827" s="111"/>
      <c r="Q827" s="111"/>
      <c r="R827" s="111"/>
      <c r="W827" s="111"/>
      <c r="X827" s="111"/>
    </row>
    <row r="828" spans="1:24" ht="15">
      <c r="D828" s="30"/>
      <c r="E828" s="30"/>
      <c r="H828" s="50"/>
      <c r="M828" s="16"/>
      <c r="W828" s="16"/>
      <c r="X828" s="16"/>
    </row>
    <row r="829" spans="1:24" ht="15">
      <c r="A829" s="16" t="s">
        <v>67</v>
      </c>
      <c r="B829" s="2" t="str">
        <f>IF(Table1[[#This Row],[Fag]]&lt;&gt;"","Hold " &amp; Table1[[#This Row],[Dette er for hold '# (fx 1-8 eller 1)]] &amp; " " &amp; Table1[[#This Row],[Beskrivelse]],"")</f>
        <v>Hold 1-2 Klinik</v>
      </c>
      <c r="C829" s="31">
        <f>DATE($T$7, 1, -2) - WEEKDAY(DATE($T$7, 1, 3)) +Table1[[#This Row],[Kal uge]]* 7+Table1[[#This Row],[Uge dag]]-1</f>
        <v>44104</v>
      </c>
      <c r="D829" s="30">
        <v>0.34375</v>
      </c>
      <c r="E829" s="30">
        <v>0.58333333333333337</v>
      </c>
      <c r="G829" t="s">
        <v>41</v>
      </c>
      <c r="H829" s="50"/>
      <c r="I829" s="14" t="s">
        <v>33</v>
      </c>
      <c r="M829" s="16"/>
      <c r="N829" s="16"/>
      <c r="P829">
        <v>40</v>
      </c>
      <c r="R829">
        <v>3</v>
      </c>
      <c r="W829" s="16"/>
      <c r="X829" s="16"/>
    </row>
    <row r="830" spans="1:24" ht="15">
      <c r="A830" s="16" t="s">
        <v>67</v>
      </c>
      <c r="B830" s="2" t="str">
        <f>IF(Table1[[#This Row],[Fag]]&lt;&gt;"","Hold " &amp; Table1[[#This Row],[Dette er for hold '# (fx 1-8 eller 1)]] &amp; " " &amp; Table1[[#This Row],[Beskrivelse]],"")</f>
        <v>Hold 1-2 Klinik</v>
      </c>
      <c r="C830" s="31">
        <f>C829+1</f>
        <v>44105</v>
      </c>
      <c r="D830" s="30">
        <v>0.34375</v>
      </c>
      <c r="E830" s="30">
        <v>0.58333333333333337</v>
      </c>
      <c r="G830" t="s">
        <v>41</v>
      </c>
      <c r="H830" s="50"/>
      <c r="I830" s="14" t="s">
        <v>33</v>
      </c>
      <c r="M830" s="16"/>
      <c r="N830" s="16"/>
      <c r="W830" s="16"/>
      <c r="X830" s="16"/>
    </row>
    <row r="831" spans="1:24" ht="15">
      <c r="A831" s="16" t="s">
        <v>67</v>
      </c>
      <c r="B831" s="2" t="str">
        <f>IF(Table1[[#This Row],[Fag]]&lt;&gt;"","Hold " &amp; Table1[[#This Row],[Dette er for hold '# (fx 1-8 eller 1)]] &amp; " " &amp; Table1[[#This Row],[Beskrivelse]],"")</f>
        <v>Hold 1-2 Klinik</v>
      </c>
      <c r="C831" s="31">
        <f>C830+1</f>
        <v>44106</v>
      </c>
      <c r="D831" s="30">
        <v>0.34375</v>
      </c>
      <c r="E831" s="30">
        <v>0.58333333333333337</v>
      </c>
      <c r="G831" t="s">
        <v>41</v>
      </c>
      <c r="H831" s="50"/>
      <c r="I831" s="14" t="s">
        <v>33</v>
      </c>
      <c r="M831" s="16"/>
      <c r="N831" s="134" t="s">
        <v>106</v>
      </c>
      <c r="O831" t="s">
        <v>74</v>
      </c>
      <c r="W831" s="16"/>
      <c r="X831" s="16"/>
    </row>
    <row r="832" spans="1:24" ht="15">
      <c r="A832" s="16" t="s">
        <v>67</v>
      </c>
      <c r="B832" s="2" t="str">
        <f>IF(Table1[[#This Row],[Fag]]&lt;&gt;"","Hold " &amp; Table1[[#This Row],[Dette er for hold '# (fx 1-8 eller 1)]] &amp; " " &amp; Table1[[#This Row],[Beskrivelse]],"")</f>
        <v>Hold 1-2 Klinik</v>
      </c>
      <c r="C832" s="31">
        <f>C831+3</f>
        <v>44109</v>
      </c>
      <c r="D832" s="30">
        <v>0.34375</v>
      </c>
      <c r="E832" s="30">
        <v>0.58333333333333337</v>
      </c>
      <c r="G832" t="s">
        <v>41</v>
      </c>
      <c r="H832" s="50"/>
      <c r="I832" s="14" t="s">
        <v>33</v>
      </c>
      <c r="M832" s="16"/>
      <c r="N832" s="16"/>
      <c r="W832" s="16"/>
      <c r="X832" s="16"/>
    </row>
    <row r="833" spans="1:24" ht="15">
      <c r="A833" s="16" t="s">
        <v>67</v>
      </c>
      <c r="B833" s="2" t="str">
        <f>IF(Table1[[#This Row],[Fag]]&lt;&gt;"","Hold " &amp; Table1[[#This Row],[Dette er for hold '# (fx 1-8 eller 1)]] &amp; " " &amp; Table1[[#This Row],[Beskrivelse]],"")</f>
        <v>Hold 1-2 Klinik</v>
      </c>
      <c r="C833" s="31">
        <f>C832+1</f>
        <v>44110</v>
      </c>
      <c r="D833" s="30">
        <v>0.34375</v>
      </c>
      <c r="E833" s="30">
        <v>0.58333333333333337</v>
      </c>
      <c r="G833" t="s">
        <v>41</v>
      </c>
      <c r="H833" s="50"/>
      <c r="I833" s="14" t="s">
        <v>33</v>
      </c>
      <c r="M833" s="16"/>
      <c r="N833" s="16"/>
      <c r="W833" s="16"/>
      <c r="X833" s="16"/>
    </row>
    <row r="834" spans="1:24" ht="15">
      <c r="D834" s="30"/>
      <c r="E834" s="30"/>
      <c r="H834" s="50"/>
      <c r="M834" s="16"/>
      <c r="N834" s="16"/>
      <c r="W834" s="16"/>
      <c r="X834" s="16"/>
    </row>
    <row r="835" spans="1:24" ht="15">
      <c r="D835" s="30"/>
      <c r="E835" s="30"/>
      <c r="G835" s="14"/>
      <c r="H835" s="51"/>
      <c r="J835" s="14"/>
      <c r="M835" s="16"/>
      <c r="N835" s="16"/>
      <c r="W835" s="16"/>
      <c r="X835" s="16"/>
    </row>
    <row r="836" spans="1:24" ht="15">
      <c r="A836" s="16" t="s">
        <v>67</v>
      </c>
      <c r="B836" s="2" t="str">
        <f>IF(Table1[[#This Row],[Fag]]&lt;&gt;"","Hold " &amp; Table1[[#This Row],[Dette er for hold '# (fx 1-8 eller 1)]] &amp; " " &amp; Table1[[#This Row],[Beskrivelse]],"")</f>
        <v>Hold 3-4 Klinik</v>
      </c>
      <c r="C836" s="31">
        <f>DATE($T$7, 1, -2) - WEEKDAY(DATE($T$7, 1, 3)) +Table1[[#This Row],[Kal uge]]* 7+Table1[[#This Row],[Uge dag]]-1</f>
        <v>44112</v>
      </c>
      <c r="D836" s="30">
        <v>0.34375</v>
      </c>
      <c r="E836" s="30">
        <v>0.58333333333333337</v>
      </c>
      <c r="G836" t="s">
        <v>41</v>
      </c>
      <c r="H836" s="50"/>
      <c r="I836" s="14" t="s">
        <v>77</v>
      </c>
      <c r="M836" s="16"/>
      <c r="N836" s="16"/>
      <c r="P836">
        <v>41</v>
      </c>
      <c r="R836">
        <v>4</v>
      </c>
      <c r="W836" s="16"/>
      <c r="X836" s="16"/>
    </row>
    <row r="837" spans="1:24" ht="15">
      <c r="A837" s="16" t="s">
        <v>67</v>
      </c>
      <c r="B837" s="2" t="str">
        <f>IF(Table1[[#This Row],[Fag]]&lt;&gt;"","Hold " &amp; Table1[[#This Row],[Dette er for hold '# (fx 1-8 eller 1)]] &amp; " " &amp; Table1[[#This Row],[Beskrivelse]],"")</f>
        <v>Hold 3-4 Klinik</v>
      </c>
      <c r="C837" s="31">
        <f>C836+1</f>
        <v>44113</v>
      </c>
      <c r="D837" s="30">
        <v>0.34375</v>
      </c>
      <c r="E837" s="30">
        <v>0.58333333333333337</v>
      </c>
      <c r="G837" t="s">
        <v>41</v>
      </c>
      <c r="H837" s="50"/>
      <c r="I837" s="14" t="s">
        <v>77</v>
      </c>
      <c r="M837" s="16"/>
      <c r="N837" s="16"/>
      <c r="W837" s="16"/>
      <c r="X837" s="16"/>
    </row>
    <row r="838" spans="1:24" ht="15">
      <c r="A838" s="16" t="s">
        <v>67</v>
      </c>
      <c r="B838" s="2" t="str">
        <f>IF(Table1[[#This Row],[Fag]]&lt;&gt;"","Hold " &amp; Table1[[#This Row],[Dette er for hold '# (fx 1-8 eller 1)]] &amp; " " &amp; Table1[[#This Row],[Beskrivelse]],"")</f>
        <v>Hold 3-4 Klinik</v>
      </c>
      <c r="C838" s="31">
        <f>C837+3</f>
        <v>44116</v>
      </c>
      <c r="D838" s="30">
        <v>0.34375</v>
      </c>
      <c r="E838" s="30">
        <v>0.58333333333333337</v>
      </c>
      <c r="G838" t="s">
        <v>41</v>
      </c>
      <c r="H838" s="50"/>
      <c r="I838" s="14" t="s">
        <v>77</v>
      </c>
      <c r="M838" s="16"/>
      <c r="N838" s="16"/>
      <c r="W838" s="16"/>
      <c r="X838" s="16"/>
    </row>
    <row r="839" spans="1:24" ht="15">
      <c r="A839" s="16" t="s">
        <v>67</v>
      </c>
      <c r="B839" s="2" t="str">
        <f>IF(Table1[[#This Row],[Fag]]&lt;&gt;"","Hold " &amp; Table1[[#This Row],[Dette er for hold '# (fx 1-8 eller 1)]] &amp; " " &amp; Table1[[#This Row],[Beskrivelse]],"")</f>
        <v>Hold 3-4 Klinik</v>
      </c>
      <c r="C839" s="31">
        <f>C838+1</f>
        <v>44117</v>
      </c>
      <c r="D839" s="30">
        <v>0.34375</v>
      </c>
      <c r="E839" s="30">
        <v>0.58333333333333337</v>
      </c>
      <c r="G839" t="s">
        <v>41</v>
      </c>
      <c r="H839" s="50"/>
      <c r="I839" s="14" t="s">
        <v>77</v>
      </c>
      <c r="M839" s="16"/>
      <c r="N839" s="16"/>
      <c r="W839" s="16"/>
      <c r="X839" s="16"/>
    </row>
    <row r="840" spans="1:24" ht="15">
      <c r="A840" s="16" t="s">
        <v>67</v>
      </c>
      <c r="B840" s="2" t="str">
        <f>IF(Table1[[#This Row],[Fag]]&lt;&gt;"","Hold " &amp; Table1[[#This Row],[Dette er for hold '# (fx 1-8 eller 1)]] &amp; " " &amp; Table1[[#This Row],[Beskrivelse]],"")</f>
        <v>Hold 3-4 Klinik</v>
      </c>
      <c r="C840" s="31">
        <f>C839+1</f>
        <v>44118</v>
      </c>
      <c r="D840" s="30">
        <v>0.34375</v>
      </c>
      <c r="E840" s="30">
        <v>0.58333333333333337</v>
      </c>
      <c r="G840" t="s">
        <v>41</v>
      </c>
      <c r="H840" s="50"/>
      <c r="I840" s="14" t="s">
        <v>77</v>
      </c>
      <c r="M840" s="16"/>
      <c r="N840" s="16"/>
      <c r="W840" s="16"/>
      <c r="X840" s="16"/>
    </row>
    <row r="841" spans="1:24" ht="15">
      <c r="D841" s="30"/>
      <c r="E841" s="30"/>
      <c r="H841" s="50"/>
      <c r="M841" s="16"/>
      <c r="W841" s="16"/>
      <c r="X841" s="16"/>
    </row>
    <row r="842" spans="1:24" ht="15">
      <c r="A842" s="111"/>
      <c r="B842" s="112"/>
      <c r="C842" s="113"/>
      <c r="D842" s="114"/>
      <c r="E842" s="114"/>
      <c r="F842" s="111"/>
      <c r="G842" s="111"/>
      <c r="H842" s="115"/>
      <c r="I842" s="115"/>
      <c r="J842" s="111"/>
      <c r="K842" s="111"/>
      <c r="L842" s="111"/>
      <c r="M842" s="111"/>
      <c r="N842" s="111"/>
      <c r="P842" s="111"/>
      <c r="Q842" s="111"/>
      <c r="R842" s="111"/>
      <c r="W842" s="111"/>
      <c r="X842" s="111"/>
    </row>
    <row r="843" spans="1:24" ht="15">
      <c r="D843" s="30"/>
      <c r="E843" s="30"/>
      <c r="H843" s="50"/>
      <c r="M843" s="16"/>
      <c r="W843" s="16"/>
      <c r="X843" s="16"/>
    </row>
    <row r="844" spans="1:24" ht="15">
      <c r="A844" s="16" t="s">
        <v>67</v>
      </c>
      <c r="B844" s="2" t="str">
        <f>IF(Table1[[#This Row],[Fag]]&lt;&gt;"","Hold " &amp; Table1[[#This Row],[Dette er for hold '# (fx 1-8 eller 1)]] &amp; " " &amp; Table1[[#This Row],[Beskrivelse]],"")</f>
        <v>Hold 13-14 Klinik</v>
      </c>
      <c r="C844" s="31">
        <f>DATE($T$7, 1, -2) - WEEKDAY(DATE($T$7, 1, 3)) +Table1[[#This Row],[Kal uge]]* 7+Table1[[#This Row],[Uge dag]]-1</f>
        <v>44125</v>
      </c>
      <c r="D844" s="30">
        <v>0.34375</v>
      </c>
      <c r="E844" s="30">
        <v>0.58333333333333337</v>
      </c>
      <c r="G844" t="s">
        <v>41</v>
      </c>
      <c r="H844" s="50"/>
      <c r="I844" s="14" t="s">
        <v>78</v>
      </c>
      <c r="M844" s="16"/>
      <c r="N844" s="16"/>
      <c r="P844">
        <v>43</v>
      </c>
      <c r="R844">
        <v>3</v>
      </c>
      <c r="W844" s="16"/>
      <c r="X844" s="16"/>
    </row>
    <row r="845" spans="1:24" ht="15">
      <c r="A845" s="16" t="s">
        <v>67</v>
      </c>
      <c r="B845" s="2" t="str">
        <f>IF(Table1[[#This Row],[Fag]]&lt;&gt;"","Hold " &amp; Table1[[#This Row],[Dette er for hold '# (fx 1-8 eller 1)]] &amp; " " &amp; Table1[[#This Row],[Beskrivelse]],"")</f>
        <v>Hold 13-14 Klinik</v>
      </c>
      <c r="C845" s="31">
        <f>C844+1</f>
        <v>44126</v>
      </c>
      <c r="D845" s="30">
        <v>0.34375</v>
      </c>
      <c r="E845" s="30">
        <v>0.58333333333333337</v>
      </c>
      <c r="G845" t="s">
        <v>41</v>
      </c>
      <c r="H845" s="50"/>
      <c r="I845" s="14" t="s">
        <v>78</v>
      </c>
      <c r="M845" s="16"/>
      <c r="N845" s="16"/>
      <c r="W845" s="16"/>
      <c r="X845" s="16"/>
    </row>
    <row r="846" spans="1:24" ht="15">
      <c r="A846" s="16" t="s">
        <v>67</v>
      </c>
      <c r="B846" s="2" t="str">
        <f>IF(Table1[[#This Row],[Fag]]&lt;&gt;"","Hold " &amp; Table1[[#This Row],[Dette er for hold '# (fx 1-8 eller 1)]] &amp; " " &amp; Table1[[#This Row],[Beskrivelse]],"")</f>
        <v>Hold 13-14 Klinik</v>
      </c>
      <c r="C846" s="31">
        <f>C845+1</f>
        <v>44127</v>
      </c>
      <c r="D846" s="30">
        <v>0.34375</v>
      </c>
      <c r="E846" s="30">
        <v>0.58333333333333337</v>
      </c>
      <c r="G846" t="s">
        <v>41</v>
      </c>
      <c r="H846" s="50"/>
      <c r="I846" s="14" t="s">
        <v>78</v>
      </c>
      <c r="M846" s="16"/>
      <c r="N846" s="16"/>
      <c r="W846" s="16"/>
      <c r="X846" s="16"/>
    </row>
    <row r="847" spans="1:24" ht="15">
      <c r="A847" s="16" t="s">
        <v>67</v>
      </c>
      <c r="B847" s="2" t="str">
        <f>IF(Table1[[#This Row],[Fag]]&lt;&gt;"","Hold " &amp; Table1[[#This Row],[Dette er for hold '# (fx 1-8 eller 1)]] &amp; " " &amp; Table1[[#This Row],[Beskrivelse]],"")</f>
        <v>Hold 13-14 Klinik</v>
      </c>
      <c r="C847" s="31">
        <f>C846+3</f>
        <v>44130</v>
      </c>
      <c r="D847" s="30">
        <v>0.34375</v>
      </c>
      <c r="E847" s="30">
        <v>0.58333333333333337</v>
      </c>
      <c r="G847" t="s">
        <v>41</v>
      </c>
      <c r="H847" s="50"/>
      <c r="I847" s="14" t="s">
        <v>78</v>
      </c>
      <c r="M847" s="16"/>
      <c r="N847" s="16"/>
      <c r="W847" s="16"/>
      <c r="X847" s="16"/>
    </row>
    <row r="848" spans="1:24" ht="15">
      <c r="A848" s="16" t="s">
        <v>67</v>
      </c>
      <c r="B848" s="2" t="str">
        <f>IF(Table1[[#This Row],[Fag]]&lt;&gt;"","Hold " &amp; Table1[[#This Row],[Dette er for hold '# (fx 1-8 eller 1)]] &amp; " " &amp; Table1[[#This Row],[Beskrivelse]],"")</f>
        <v>Hold 13-14 Klinik</v>
      </c>
      <c r="C848" s="31">
        <f>C847+1</f>
        <v>44131</v>
      </c>
      <c r="D848" s="30">
        <v>0.34375</v>
      </c>
      <c r="E848" s="30">
        <v>0.58333333333333337</v>
      </c>
      <c r="G848" t="s">
        <v>41</v>
      </c>
      <c r="H848" s="50"/>
      <c r="I848" s="14" t="s">
        <v>78</v>
      </c>
      <c r="M848" s="16"/>
      <c r="N848" s="16"/>
      <c r="W848" s="16"/>
      <c r="X848" s="16"/>
    </row>
    <row r="849" spans="1:24" ht="15">
      <c r="D849" s="30"/>
      <c r="E849" s="30"/>
      <c r="H849" s="50"/>
      <c r="M849" s="16"/>
      <c r="N849" s="16"/>
      <c r="W849" s="16"/>
      <c r="X849" s="16"/>
    </row>
    <row r="850" spans="1:24" ht="15">
      <c r="D850" s="30"/>
      <c r="E850" s="30"/>
      <c r="G850" s="14"/>
      <c r="H850" s="51"/>
      <c r="J850" s="14"/>
      <c r="M850" s="16"/>
      <c r="N850" s="16"/>
      <c r="W850" s="16"/>
      <c r="X850" s="16"/>
    </row>
    <row r="851" spans="1:24" ht="15">
      <c r="A851" s="16" t="s">
        <v>67</v>
      </c>
      <c r="B851" s="2" t="str">
        <f>IF(Table1[[#This Row],[Fag]]&lt;&gt;"","Hold " &amp; Table1[[#This Row],[Dette er for hold '# (fx 1-8 eller 1)]] &amp; " " &amp; Table1[[#This Row],[Beskrivelse]],"")</f>
        <v>Hold 15-16 Klinik</v>
      </c>
      <c r="C851" s="31">
        <f>DATE($T$7, 1, -2) - WEEKDAY(DATE($T$7, 1, 3)) +Table1[[#This Row],[Kal uge]]* 7+Table1[[#This Row],[Uge dag]]-1</f>
        <v>44133</v>
      </c>
      <c r="D851" s="30">
        <v>0.34375</v>
      </c>
      <c r="E851" s="30">
        <v>0.58333333333333337</v>
      </c>
      <c r="G851" t="s">
        <v>41</v>
      </c>
      <c r="H851" s="50"/>
      <c r="I851" s="14" t="s">
        <v>79</v>
      </c>
      <c r="M851" s="16"/>
      <c r="N851" s="16"/>
      <c r="P851">
        <v>44</v>
      </c>
      <c r="R851">
        <v>4</v>
      </c>
      <c r="W851" s="16"/>
      <c r="X851" s="16"/>
    </row>
    <row r="852" spans="1:24" ht="15">
      <c r="A852" s="16" t="s">
        <v>67</v>
      </c>
      <c r="B852" s="2" t="str">
        <f>IF(Table1[[#This Row],[Fag]]&lt;&gt;"","Hold " &amp; Table1[[#This Row],[Dette er for hold '# (fx 1-8 eller 1)]] &amp; " " &amp; Table1[[#This Row],[Beskrivelse]],"")</f>
        <v>Hold 15-16 Klinik</v>
      </c>
      <c r="C852" s="31">
        <f>C851+1</f>
        <v>44134</v>
      </c>
      <c r="D852" s="30">
        <v>0.34375</v>
      </c>
      <c r="E852" s="30">
        <v>0.58333333333333337</v>
      </c>
      <c r="G852" t="s">
        <v>41</v>
      </c>
      <c r="H852" s="50"/>
      <c r="I852" s="14" t="s">
        <v>79</v>
      </c>
      <c r="M852" s="16"/>
      <c r="N852" s="16"/>
      <c r="W852" s="16"/>
      <c r="X852" s="16"/>
    </row>
    <row r="853" spans="1:24" ht="15">
      <c r="A853" s="16" t="s">
        <v>67</v>
      </c>
      <c r="B853" s="2" t="str">
        <f>IF(Table1[[#This Row],[Fag]]&lt;&gt;"","Hold " &amp; Table1[[#This Row],[Dette er for hold '# (fx 1-8 eller 1)]] &amp; " " &amp; Table1[[#This Row],[Beskrivelse]],"")</f>
        <v>Hold 15-16 Klinik</v>
      </c>
      <c r="C853" s="31">
        <f>C852+3</f>
        <v>44137</v>
      </c>
      <c r="D853" s="30">
        <v>0.34375</v>
      </c>
      <c r="E853" s="30">
        <v>0.58333333333333337</v>
      </c>
      <c r="G853" t="s">
        <v>41</v>
      </c>
      <c r="H853" s="50"/>
      <c r="I853" s="14" t="s">
        <v>79</v>
      </c>
      <c r="M853" s="16"/>
      <c r="N853" s="16"/>
      <c r="W853" s="16"/>
      <c r="X853" s="16"/>
    </row>
    <row r="854" spans="1:24" ht="15">
      <c r="A854" s="16" t="s">
        <v>67</v>
      </c>
      <c r="B854" s="2" t="str">
        <f>IF(Table1[[#This Row],[Fag]]&lt;&gt;"","Hold " &amp; Table1[[#This Row],[Dette er for hold '# (fx 1-8 eller 1)]] &amp; " " &amp; Table1[[#This Row],[Beskrivelse]],"")</f>
        <v>Hold 15-16 Klinik</v>
      </c>
      <c r="C854" s="31">
        <f>C853+1</f>
        <v>44138</v>
      </c>
      <c r="D854" s="30">
        <v>0.34375</v>
      </c>
      <c r="E854" s="30">
        <v>0.58333333333333337</v>
      </c>
      <c r="G854" t="s">
        <v>41</v>
      </c>
      <c r="H854" s="50"/>
      <c r="I854" s="14" t="s">
        <v>79</v>
      </c>
      <c r="M854" s="16"/>
      <c r="N854" s="16"/>
      <c r="W854" s="16"/>
      <c r="X854" s="16"/>
    </row>
    <row r="855" spans="1:24" ht="15">
      <c r="A855" s="16" t="s">
        <v>67</v>
      </c>
      <c r="B855" s="2" t="str">
        <f>IF(Table1[[#This Row],[Fag]]&lt;&gt;"","Hold " &amp; Table1[[#This Row],[Dette er for hold '# (fx 1-8 eller 1)]] &amp; " " &amp; Table1[[#This Row],[Beskrivelse]],"")</f>
        <v>Hold 15-16 Klinik</v>
      </c>
      <c r="C855" s="31">
        <f>C854+1</f>
        <v>44139</v>
      </c>
      <c r="D855" s="30">
        <v>0.34375</v>
      </c>
      <c r="E855" s="30">
        <v>0.58333333333333337</v>
      </c>
      <c r="G855" t="s">
        <v>41</v>
      </c>
      <c r="H855" s="50"/>
      <c r="I855" s="14" t="s">
        <v>79</v>
      </c>
      <c r="M855" s="16"/>
      <c r="N855" s="16"/>
      <c r="W855" s="16"/>
      <c r="X855" s="16"/>
    </row>
    <row r="856" spans="1:24" ht="15">
      <c r="D856" s="30"/>
      <c r="E856" s="30"/>
      <c r="H856" s="50"/>
      <c r="M856" s="16"/>
      <c r="W856" s="16"/>
      <c r="X856" s="16"/>
    </row>
    <row r="857" spans="1:24" ht="15">
      <c r="A857" s="111"/>
      <c r="B857" s="112"/>
      <c r="C857" s="113"/>
      <c r="D857" s="114"/>
      <c r="E857" s="114"/>
      <c r="F857" s="111"/>
      <c r="G857" s="111"/>
      <c r="H857" s="115"/>
      <c r="I857" s="115"/>
      <c r="J857" s="111"/>
      <c r="K857" s="111"/>
      <c r="L857" s="111"/>
      <c r="M857" s="111"/>
      <c r="N857" s="111"/>
      <c r="P857" s="111"/>
      <c r="Q857" s="111"/>
      <c r="R857" s="111"/>
      <c r="W857" s="111"/>
      <c r="X857" s="111"/>
    </row>
    <row r="858" spans="1:24" ht="15">
      <c r="D858" s="30"/>
      <c r="E858" s="30"/>
      <c r="H858" s="50"/>
      <c r="M858" s="16"/>
      <c r="W858" s="16"/>
      <c r="X858" s="16"/>
    </row>
    <row r="859" spans="1:24" ht="15">
      <c r="A859" s="16" t="s">
        <v>67</v>
      </c>
      <c r="B859" s="2" t="str">
        <f>IF(Table1[[#This Row],[Fag]]&lt;&gt;"","Hold " &amp; Table1[[#This Row],[Dette er for hold '# (fx 1-8 eller 1)]] &amp; " " &amp; Table1[[#This Row],[Beskrivelse]],"")</f>
        <v>Hold 9-10 Klinik</v>
      </c>
      <c r="C859" s="31">
        <f>DATE($T$7, 1, -2) - WEEKDAY(DATE($T$7, 1, 3)) +Table1[[#This Row],[Kal uge]]* 7+Table1[[#This Row],[Uge dag]]-1</f>
        <v>44160</v>
      </c>
      <c r="D859" s="30">
        <v>0.34375</v>
      </c>
      <c r="E859" s="30">
        <v>0.58333333333333337</v>
      </c>
      <c r="G859" t="s">
        <v>41</v>
      </c>
      <c r="H859" s="50"/>
      <c r="I859" s="14" t="s">
        <v>80</v>
      </c>
      <c r="M859" s="16"/>
      <c r="N859" s="16"/>
      <c r="P859">
        <v>48</v>
      </c>
      <c r="R859">
        <v>3</v>
      </c>
      <c r="W859" s="16"/>
      <c r="X859" s="16"/>
    </row>
    <row r="860" spans="1:24" ht="15">
      <c r="A860" s="16" t="s">
        <v>67</v>
      </c>
      <c r="B860" s="2" t="str">
        <f>IF(Table1[[#This Row],[Fag]]&lt;&gt;"","Hold " &amp; Table1[[#This Row],[Dette er for hold '# (fx 1-8 eller 1)]] &amp; " " &amp; Table1[[#This Row],[Beskrivelse]],"")</f>
        <v>Hold 9-10 Klinik</v>
      </c>
      <c r="C860" s="31">
        <f>C859+1</f>
        <v>44161</v>
      </c>
      <c r="D860" s="30">
        <v>0.34375</v>
      </c>
      <c r="E860" s="30">
        <v>0.58333333333333337</v>
      </c>
      <c r="G860" t="s">
        <v>41</v>
      </c>
      <c r="H860" s="50"/>
      <c r="I860" s="14" t="s">
        <v>80</v>
      </c>
      <c r="M860" s="16"/>
      <c r="N860" s="16"/>
      <c r="W860" s="16"/>
      <c r="X860" s="16"/>
    </row>
    <row r="861" spans="1:24" ht="15">
      <c r="A861" s="16" t="s">
        <v>67</v>
      </c>
      <c r="B861" s="2" t="str">
        <f>IF(Table1[[#This Row],[Fag]]&lt;&gt;"","Hold " &amp; Table1[[#This Row],[Dette er for hold '# (fx 1-8 eller 1)]] &amp; " " &amp; Table1[[#This Row],[Beskrivelse]],"")</f>
        <v>Hold 9-10 Klinik</v>
      </c>
      <c r="C861" s="31">
        <f>C860+1</f>
        <v>44162</v>
      </c>
      <c r="D861" s="30">
        <v>0.34375</v>
      </c>
      <c r="E861" s="30">
        <v>0.58333333333333337</v>
      </c>
      <c r="G861" t="s">
        <v>41</v>
      </c>
      <c r="H861" s="50"/>
      <c r="I861" s="14" t="s">
        <v>80</v>
      </c>
      <c r="M861" s="16"/>
      <c r="N861" s="16"/>
      <c r="W861" s="16"/>
      <c r="X861" s="16"/>
    </row>
    <row r="862" spans="1:24" ht="15">
      <c r="A862" s="16" t="s">
        <v>67</v>
      </c>
      <c r="B862" s="2" t="str">
        <f>IF(Table1[[#This Row],[Fag]]&lt;&gt;"","Hold " &amp; Table1[[#This Row],[Dette er for hold '# (fx 1-8 eller 1)]] &amp; " " &amp; Table1[[#This Row],[Beskrivelse]],"")</f>
        <v>Hold 9-10 Klinik</v>
      </c>
      <c r="C862" s="31">
        <f>C861+3</f>
        <v>44165</v>
      </c>
      <c r="D862" s="30">
        <v>0.34375</v>
      </c>
      <c r="E862" s="30">
        <v>0.58333333333333337</v>
      </c>
      <c r="G862" t="s">
        <v>41</v>
      </c>
      <c r="H862" s="50"/>
      <c r="I862" s="14" t="s">
        <v>80</v>
      </c>
      <c r="M862" s="16"/>
      <c r="N862" s="16"/>
      <c r="W862" s="16"/>
      <c r="X862" s="16"/>
    </row>
    <row r="863" spans="1:24" ht="15">
      <c r="A863" s="16" t="s">
        <v>67</v>
      </c>
      <c r="B863" s="2" t="str">
        <f>IF(Table1[[#This Row],[Fag]]&lt;&gt;"","Hold " &amp; Table1[[#This Row],[Dette er for hold '# (fx 1-8 eller 1)]] &amp; " " &amp; Table1[[#This Row],[Beskrivelse]],"")</f>
        <v>Hold 9-10 Klinik</v>
      </c>
      <c r="C863" s="31">
        <f>C862+1</f>
        <v>44166</v>
      </c>
      <c r="D863" s="30">
        <v>0.34375</v>
      </c>
      <c r="E863" s="30">
        <v>0.58333333333333337</v>
      </c>
      <c r="G863" t="s">
        <v>41</v>
      </c>
      <c r="H863" s="50"/>
      <c r="I863" s="14" t="s">
        <v>80</v>
      </c>
      <c r="M863" s="16"/>
      <c r="N863" s="16"/>
      <c r="W863" s="16"/>
      <c r="X863" s="16"/>
    </row>
    <row r="864" spans="1:24" ht="15">
      <c r="D864" s="30"/>
      <c r="E864" s="30"/>
      <c r="H864" s="50"/>
      <c r="M864" s="16"/>
      <c r="N864" s="16"/>
      <c r="W864" s="16"/>
      <c r="X864" s="16"/>
    </row>
    <row r="865" spans="1:25" ht="15">
      <c r="D865" s="30"/>
      <c r="E865" s="30"/>
      <c r="G865" s="14"/>
      <c r="H865" s="51"/>
      <c r="J865" s="14"/>
      <c r="M865" s="16"/>
      <c r="N865" s="16"/>
      <c r="W865" s="16"/>
      <c r="X865" s="16"/>
    </row>
    <row r="866" spans="1:25" ht="15">
      <c r="A866" s="16" t="s">
        <v>67</v>
      </c>
      <c r="B866" s="2" t="str">
        <f>IF(Table1[[#This Row],[Fag]]&lt;&gt;"","Hold " &amp; Table1[[#This Row],[Dette er for hold '# (fx 1-8 eller 1)]] &amp; " " &amp; Table1[[#This Row],[Beskrivelse]],"")</f>
        <v>Hold 11-12 Klinik</v>
      </c>
      <c r="C866" s="31">
        <f>DATE($T$7, 1, -2) - WEEKDAY(DATE($T$7, 1, 3)) +Table1[[#This Row],[Kal uge]]* 7+Table1[[#This Row],[Uge dag]]-1</f>
        <v>44168</v>
      </c>
      <c r="D866" s="30">
        <v>0.34375</v>
      </c>
      <c r="E866" s="30">
        <v>0.58333333333333337</v>
      </c>
      <c r="G866" t="s">
        <v>41</v>
      </c>
      <c r="H866" s="50"/>
      <c r="I866" s="14" t="s">
        <v>81</v>
      </c>
      <c r="M866" s="16"/>
      <c r="N866" s="16"/>
      <c r="P866">
        <v>49</v>
      </c>
      <c r="R866">
        <v>4</v>
      </c>
      <c r="W866" s="16"/>
      <c r="X866" s="16"/>
    </row>
    <row r="867" spans="1:25" ht="15">
      <c r="A867" s="16" t="s">
        <v>67</v>
      </c>
      <c r="B867" s="2" t="str">
        <f>IF(Table1[[#This Row],[Fag]]&lt;&gt;"","Hold " &amp; Table1[[#This Row],[Dette er for hold '# (fx 1-8 eller 1)]] &amp; " " &amp; Table1[[#This Row],[Beskrivelse]],"")</f>
        <v>Hold 11-12 Klinik</v>
      </c>
      <c r="C867" s="31">
        <f>C866+1</f>
        <v>44169</v>
      </c>
      <c r="D867" s="30">
        <v>0.34375</v>
      </c>
      <c r="E867" s="30">
        <v>0.58333333333333337</v>
      </c>
      <c r="G867" t="s">
        <v>41</v>
      </c>
      <c r="H867" s="50"/>
      <c r="I867" s="14" t="s">
        <v>81</v>
      </c>
      <c r="M867" s="16"/>
      <c r="N867" s="16"/>
      <c r="W867" s="16"/>
      <c r="X867" s="16"/>
    </row>
    <row r="868" spans="1:25" ht="15">
      <c r="A868" s="16" t="s">
        <v>67</v>
      </c>
      <c r="B868" s="2" t="str">
        <f>IF(Table1[[#This Row],[Fag]]&lt;&gt;"","Hold " &amp; Table1[[#This Row],[Dette er for hold '# (fx 1-8 eller 1)]] &amp; " " &amp; Table1[[#This Row],[Beskrivelse]],"")</f>
        <v>Hold 11-12 Klinik</v>
      </c>
      <c r="C868" s="31">
        <f>C867+3</f>
        <v>44172</v>
      </c>
      <c r="D868" s="30">
        <v>0.34375</v>
      </c>
      <c r="E868" s="30">
        <v>0.58333333333333337</v>
      </c>
      <c r="G868" t="s">
        <v>41</v>
      </c>
      <c r="H868" s="50"/>
      <c r="I868" s="14" t="s">
        <v>81</v>
      </c>
      <c r="M868" s="16"/>
      <c r="N868" s="16"/>
      <c r="W868" s="16"/>
      <c r="X868" s="16"/>
    </row>
    <row r="869" spans="1:25" ht="15">
      <c r="A869" s="16" t="s">
        <v>67</v>
      </c>
      <c r="B869" s="2" t="str">
        <f>IF(Table1[[#This Row],[Fag]]&lt;&gt;"","Hold " &amp; Table1[[#This Row],[Dette er for hold '# (fx 1-8 eller 1)]] &amp; " " &amp; Table1[[#This Row],[Beskrivelse]],"")</f>
        <v>Hold 11-12 Klinik</v>
      </c>
      <c r="C869" s="31">
        <f>C868+1</f>
        <v>44173</v>
      </c>
      <c r="D869" s="30">
        <v>0.34375</v>
      </c>
      <c r="E869" s="30">
        <v>0.58333333333333337</v>
      </c>
      <c r="G869" t="s">
        <v>41</v>
      </c>
      <c r="H869" s="50"/>
      <c r="I869" s="14" t="s">
        <v>81</v>
      </c>
      <c r="M869" s="16"/>
      <c r="N869" s="16"/>
      <c r="W869" s="16"/>
      <c r="X869" s="16"/>
    </row>
    <row r="870" spans="1:25" ht="15">
      <c r="A870" s="16" t="s">
        <v>67</v>
      </c>
      <c r="B870" s="2" t="str">
        <f>IF(Table1[[#This Row],[Fag]]&lt;&gt;"","Hold " &amp; Table1[[#This Row],[Dette er for hold '# (fx 1-8 eller 1)]] &amp; " " &amp; Table1[[#This Row],[Beskrivelse]],"")</f>
        <v>Hold 11-12 Klinik</v>
      </c>
      <c r="C870" s="31">
        <f>C869+1</f>
        <v>44174</v>
      </c>
      <c r="D870" s="30">
        <v>0.34375</v>
      </c>
      <c r="E870" s="30">
        <v>0.58333333333333337</v>
      </c>
      <c r="G870" t="s">
        <v>41</v>
      </c>
      <c r="H870" s="50"/>
      <c r="I870" s="14" t="s">
        <v>81</v>
      </c>
      <c r="M870" s="16"/>
      <c r="N870" s="16"/>
      <c r="W870" s="16"/>
      <c r="X870" s="16"/>
    </row>
    <row r="871" spans="1:25" ht="15">
      <c r="D871" s="30"/>
      <c r="E871" s="30"/>
      <c r="H871" s="50"/>
      <c r="M871" s="16"/>
      <c r="W871" s="16"/>
      <c r="X871" s="16"/>
    </row>
    <row r="872" spans="1:25">
      <c r="A872" s="93"/>
      <c r="B872" s="94"/>
      <c r="C872" s="95"/>
      <c r="D872" s="96"/>
      <c r="E872" s="96"/>
      <c r="F872" s="95"/>
      <c r="G872" s="93"/>
      <c r="H872" s="97"/>
      <c r="I872" s="97"/>
      <c r="J872" s="93"/>
      <c r="K872" s="93"/>
      <c r="L872" s="93"/>
      <c r="M872" s="93"/>
      <c r="N872" s="93"/>
      <c r="P872" s="93"/>
      <c r="Q872" s="93"/>
      <c r="R872" s="93"/>
      <c r="V872" s="149"/>
      <c r="W872" s="93"/>
      <c r="X872" s="93"/>
    </row>
    <row r="873" spans="1:25">
      <c r="A873" s="93"/>
      <c r="B873" s="94"/>
      <c r="C873" s="95"/>
      <c r="D873" s="96"/>
      <c r="E873" s="96"/>
      <c r="F873" s="95"/>
      <c r="G873" s="93"/>
      <c r="H873" s="97"/>
      <c r="I873" s="97"/>
      <c r="J873" s="93"/>
      <c r="K873" s="93"/>
      <c r="L873" s="93"/>
      <c r="M873" s="93"/>
      <c r="N873" s="93"/>
      <c r="P873" s="93"/>
      <c r="Q873" s="93"/>
      <c r="R873" s="93"/>
      <c r="V873" s="149"/>
      <c r="W873" s="93"/>
      <c r="X873" s="93"/>
    </row>
    <row r="874" spans="1:25">
      <c r="A874" s="93"/>
      <c r="B874" s="94"/>
      <c r="C874" s="95"/>
      <c r="D874" s="96"/>
      <c r="E874" s="96"/>
      <c r="F874" s="95"/>
      <c r="G874" s="93"/>
      <c r="H874" s="97"/>
      <c r="I874" s="97"/>
      <c r="J874" s="93"/>
      <c r="K874" s="93"/>
      <c r="L874" s="93"/>
      <c r="M874" s="93"/>
      <c r="N874" s="93"/>
      <c r="P874" s="93"/>
      <c r="Q874" s="93"/>
      <c r="R874" s="93"/>
      <c r="V874" s="149"/>
      <c r="W874" s="93"/>
      <c r="X874" s="93"/>
    </row>
    <row r="875" spans="1:25" ht="15">
      <c r="D875" s="30"/>
      <c r="E875" s="30"/>
      <c r="G875" s="14"/>
      <c r="H875" s="126"/>
      <c r="J875" s="14"/>
      <c r="M875" s="16"/>
      <c r="W875" s="16"/>
      <c r="X875" s="16"/>
    </row>
    <row r="876" spans="1:25" ht="20.25">
      <c r="B876" s="70" t="s">
        <v>175</v>
      </c>
      <c r="D876" s="30"/>
      <c r="E876" s="30"/>
      <c r="G876" s="14"/>
      <c r="H876" s="126"/>
      <c r="J876" s="14"/>
      <c r="M876" s="39" t="s">
        <v>179</v>
      </c>
      <c r="W876" s="39"/>
      <c r="X876" s="39"/>
    </row>
    <row r="877" spans="1:25" ht="15">
      <c r="A877" s="16" t="s">
        <v>176</v>
      </c>
      <c r="B877" s="2" t="str">
        <f>IF(Table1[[#This Row],[Fag]]&lt;&gt;"","Hold " &amp; Table1[[#This Row],[Dette er for hold '# (fx 1-8 eller 1)]] &amp; " " &amp; Table1[[#This Row],[Beskrivelse]],"")</f>
        <v>Hold 1-16 Ondt i halsen</v>
      </c>
      <c r="C877" s="31">
        <f>DATE($T$7, 1, -2) - WEEKDAY(DATE($T$7, 1, 3)) +Table1[[#This Row],[Kal uge]]* 7+Table1[[#This Row],[Uge dag]]-1</f>
        <v>44179</v>
      </c>
      <c r="D877" s="30">
        <v>0.42708333333333331</v>
      </c>
      <c r="E877" s="30">
        <v>0.48958333333333331</v>
      </c>
      <c r="G877" s="14" t="s">
        <v>120</v>
      </c>
      <c r="H877" s="167" t="s">
        <v>219</v>
      </c>
      <c r="I877" s="14" t="s">
        <v>24</v>
      </c>
      <c r="J877" s="18" t="s">
        <v>135</v>
      </c>
      <c r="K877" t="s">
        <v>121</v>
      </c>
      <c r="M877" s="16"/>
      <c r="N877" s="147"/>
      <c r="P877" s="39">
        <v>51</v>
      </c>
      <c r="R877">
        <v>1</v>
      </c>
      <c r="V877" s="40">
        <v>200</v>
      </c>
      <c r="W877" s="40">
        <v>279</v>
      </c>
      <c r="X877" s="40">
        <v>140</v>
      </c>
      <c r="Y877" s="134" t="s">
        <v>202</v>
      </c>
    </row>
    <row r="878" spans="1:25" ht="15">
      <c r="A878" s="16" t="s">
        <v>176</v>
      </c>
      <c r="B878" s="2" t="str">
        <f>IF(Table1[[#This Row],[Fag]]&lt;&gt;"","Hold " &amp; Table1[[#This Row],[Dette er for hold '# (fx 1-8 eller 1)]] &amp; " " &amp; Table1[[#This Row],[Beskrivelse]],"")</f>
        <v>Hold 1-16 Medicinsk behandling af psykoser</v>
      </c>
      <c r="C878" s="31">
        <f>DATE($T$7, 1, -2) - WEEKDAY(DATE($T$7, 1, 3)) +Table1[[#This Row],[Kal uge]]* 7+Table1[[#This Row],[Uge dag]]-1</f>
        <v>44179</v>
      </c>
      <c r="D878" s="30">
        <v>0.51041666666666663</v>
      </c>
      <c r="E878" s="30">
        <v>0.58333333333333337</v>
      </c>
      <c r="G878" s="18" t="s">
        <v>144</v>
      </c>
      <c r="H878" s="167" t="s">
        <v>219</v>
      </c>
      <c r="I878" s="14" t="s">
        <v>24</v>
      </c>
      <c r="J878" s="18" t="s">
        <v>145</v>
      </c>
      <c r="M878" s="16"/>
      <c r="N878" s="147"/>
      <c r="P878" s="39">
        <v>51</v>
      </c>
      <c r="R878">
        <v>1</v>
      </c>
      <c r="V878" s="40">
        <v>200</v>
      </c>
      <c r="W878" s="40">
        <v>279</v>
      </c>
      <c r="X878" s="40">
        <v>140</v>
      </c>
      <c r="Y878" s="134" t="s">
        <v>202</v>
      </c>
    </row>
    <row r="879" spans="1:25" ht="15">
      <c r="C879" s="60"/>
      <c r="D879" s="28"/>
      <c r="E879" s="28"/>
      <c r="F879" s="60"/>
      <c r="G879" s="18"/>
      <c r="H879" s="18"/>
      <c r="J879" s="18"/>
      <c r="N879" s="147"/>
      <c r="V879" s="40"/>
      <c r="Y879" s="134"/>
    </row>
    <row r="880" spans="1:25" ht="15">
      <c r="A880" s="16" t="s">
        <v>176</v>
      </c>
      <c r="B880" s="17" t="str">
        <f>IF(Table1[[#This Row],[Fag]]&lt;&gt;"","Hold " &amp; Table1[[#This Row],[Dette er for hold '# (fx 1-8 eller 1)]] &amp; " " &amp; Table1[[#This Row],[Beskrivelse]],"")</f>
        <v>Hold 1-16 Oftalmologi</v>
      </c>
      <c r="C880" s="36">
        <f>DATE($T$7, 1, -2) - WEEKDAY(DATE($T$7, 1, 3)) +Table1[[#This Row],[Kal uge]]* 7+Table1[[#This Row],[Uge dag]]-1</f>
        <v>44180</v>
      </c>
      <c r="D880" s="30">
        <v>0.41666666666666669</v>
      </c>
      <c r="E880" s="30">
        <v>0.5</v>
      </c>
      <c r="F880" s="16"/>
      <c r="G880" s="16" t="s">
        <v>168</v>
      </c>
      <c r="H880" s="167" t="s">
        <v>219</v>
      </c>
      <c r="I880" s="14" t="s">
        <v>24</v>
      </c>
      <c r="J880" s="18" t="s">
        <v>136</v>
      </c>
      <c r="M880" s="16"/>
      <c r="N880" s="147"/>
      <c r="P880" s="39">
        <v>51</v>
      </c>
      <c r="R880">
        <v>2</v>
      </c>
      <c r="V880" s="40">
        <v>200</v>
      </c>
      <c r="W880" s="40">
        <v>279</v>
      </c>
      <c r="X880" s="40">
        <v>140</v>
      </c>
      <c r="Y880" s="134" t="s">
        <v>202</v>
      </c>
    </row>
    <row r="881" spans="1:25" ht="15">
      <c r="D881" s="30"/>
      <c r="E881" s="30"/>
      <c r="G881" s="16"/>
      <c r="H881" s="18"/>
      <c r="J881" s="16"/>
      <c r="M881" s="16"/>
      <c r="W881" s="16"/>
      <c r="X881" s="16"/>
      <c r="Y881" s="134" t="s">
        <v>202</v>
      </c>
    </row>
    <row r="882" spans="1:25" ht="15">
      <c r="A882" s="16" t="s">
        <v>176</v>
      </c>
      <c r="B882" s="2" t="str">
        <f>IF(Table1[[#This Row],[Fag]]&lt;&gt;"","Hold " &amp; Table1[[#This Row],[Dette er for hold '# (fx 1-8 eller 1)]] &amp; " " &amp; Table1[[#This Row],[Beskrivelse]],"")</f>
        <v>Hold 1-16 Hemiparese</v>
      </c>
      <c r="C882" s="31">
        <f>DATE($T$7, 1, -2) - WEEKDAY(DATE($T$7, 1, 3)) +Table1[[#This Row],[Kal uge]]* 7+Table1[[#This Row],[Uge dag]]-1</f>
        <v>44181</v>
      </c>
      <c r="D882" s="30">
        <v>0.34375</v>
      </c>
      <c r="E882" s="30">
        <v>0.41666666666666669</v>
      </c>
      <c r="G882" s="16" t="s">
        <v>137</v>
      </c>
      <c r="H882" s="167" t="s">
        <v>219</v>
      </c>
      <c r="I882" s="14" t="s">
        <v>24</v>
      </c>
      <c r="J882" s="173" t="s">
        <v>199</v>
      </c>
      <c r="M882" s="16"/>
      <c r="N882" s="147"/>
      <c r="P882" s="39">
        <v>51</v>
      </c>
      <c r="R882">
        <v>3</v>
      </c>
      <c r="V882" s="40">
        <v>200</v>
      </c>
      <c r="W882" s="40">
        <v>312</v>
      </c>
      <c r="X882" s="40">
        <v>156</v>
      </c>
      <c r="Y882" s="134" t="s">
        <v>202</v>
      </c>
    </row>
    <row r="883" spans="1:25" ht="15">
      <c r="A883" s="16" t="s">
        <v>176</v>
      </c>
      <c r="B883" s="2" t="str">
        <f>IF(Table1[[#This Row],[Fag]]&lt;&gt;"","Hold " &amp; Table1[[#This Row],[Dette er for hold '# (fx 1-8 eller 1)]] &amp; " " &amp; Table1[[#This Row],[Beskrivelse]],"")</f>
        <v>Hold 1-16 Psyk og Farma - Medicinsk behandling af bipolar sygdom inkl. akut manibehandling</v>
      </c>
      <c r="C883" s="31">
        <f>DATE($T$7, 1, -2) - WEEKDAY(DATE($T$7, 1, 3)) +Table1[[#This Row],[Kal uge]]* 7+Table1[[#This Row],[Uge dag]]-1</f>
        <v>44181</v>
      </c>
      <c r="D883" s="30">
        <v>0.42708333333333331</v>
      </c>
      <c r="E883" s="30">
        <v>0.5</v>
      </c>
      <c r="G883" s="16" t="s">
        <v>174</v>
      </c>
      <c r="H883" s="167" t="s">
        <v>219</v>
      </c>
      <c r="I883" s="14" t="s">
        <v>24</v>
      </c>
      <c r="J883" s="6" t="s">
        <v>133</v>
      </c>
      <c r="M883" s="16"/>
      <c r="N883" s="147"/>
      <c r="P883" s="39">
        <v>51</v>
      </c>
      <c r="R883">
        <v>3</v>
      </c>
      <c r="V883" s="40">
        <v>200</v>
      </c>
      <c r="W883" s="40">
        <v>312</v>
      </c>
      <c r="X883" s="40">
        <v>156</v>
      </c>
      <c r="Y883" s="134" t="s">
        <v>202</v>
      </c>
    </row>
    <row r="884" spans="1:25" ht="15">
      <c r="A884" s="16" t="s">
        <v>176</v>
      </c>
      <c r="B884" s="2" t="str">
        <f>IF(Table1[[#This Row],[Fag]]&lt;&gt;"","Hold " &amp; Table1[[#This Row],[Dette er for hold '# (fx 1-8 eller 1)]] &amp; " " &amp; Table1[[#This Row],[Beskrivelse]],"")</f>
        <v>Hold 1-16 Farma - Toksikologi, forgiftninger og misbrug</v>
      </c>
      <c r="C884" s="31">
        <f>DATE($T$7, 1, -2) - WEEKDAY(DATE($T$7, 1, 3)) +Table1[[#This Row],[Kal uge]]* 7+Table1[[#This Row],[Uge dag]]-1</f>
        <v>44181</v>
      </c>
      <c r="D884" s="30">
        <v>0.51041666666666663</v>
      </c>
      <c r="E884" s="30">
        <v>0.58333333333333337</v>
      </c>
      <c r="G884" s="16" t="s">
        <v>142</v>
      </c>
      <c r="H884" s="167" t="s">
        <v>219</v>
      </c>
      <c r="I884" s="14" t="s">
        <v>24</v>
      </c>
      <c r="J884" s="6" t="s">
        <v>143</v>
      </c>
      <c r="M884" s="16"/>
      <c r="N884" s="147"/>
      <c r="P884" s="39">
        <v>51</v>
      </c>
      <c r="R884">
        <v>3</v>
      </c>
      <c r="V884" s="40">
        <v>200</v>
      </c>
      <c r="W884" s="40">
        <v>312</v>
      </c>
      <c r="X884" s="40">
        <v>156</v>
      </c>
      <c r="Y884" s="134" t="s">
        <v>202</v>
      </c>
    </row>
    <row r="885" spans="1:25" ht="15">
      <c r="D885" s="30"/>
      <c r="E885" s="30"/>
      <c r="G885" s="16"/>
      <c r="H885"/>
      <c r="J885" s="6"/>
      <c r="M885" s="16"/>
      <c r="N885" s="16"/>
      <c r="V885" s="40"/>
      <c r="Y885" s="134"/>
    </row>
    <row r="886" spans="1:25" ht="15">
      <c r="D886" s="30"/>
      <c r="E886" s="30"/>
      <c r="G886" s="16"/>
      <c r="H886" s="18"/>
      <c r="J886" s="16"/>
      <c r="M886" s="16"/>
      <c r="W886" s="16"/>
      <c r="X886" s="16"/>
      <c r="Y886" s="134" t="s">
        <v>202</v>
      </c>
    </row>
    <row r="887" spans="1:25" ht="15">
      <c r="A887" s="16" t="s">
        <v>176</v>
      </c>
      <c r="B887" s="2" t="str">
        <f>IF(Table1[[#This Row],[Fag]]&lt;&gt;"","Hold " &amp; Table1[[#This Row],[Dette er for hold '# (fx 1-8 eller 1)]] &amp; " " &amp; Table1[[#This Row],[Beskrivelse]],"")</f>
        <v>Hold 1-16 Psyk og farma - Medicinsk behandling af depression, angst og OCD</v>
      </c>
      <c r="C887" s="31">
        <f>DATE($T$7, 1, -2) - WEEKDAY(DATE($T$7, 1, 3)) +Table1[[#This Row],[Kal uge]]* 7+Table1[[#This Row],[Uge dag]]-1</f>
        <v>44182</v>
      </c>
      <c r="D887" s="30">
        <v>0.33333333333333331</v>
      </c>
      <c r="E887" s="30">
        <v>0.42708333333333331</v>
      </c>
      <c r="G887" s="16" t="s">
        <v>122</v>
      </c>
      <c r="H887" s="167" t="s">
        <v>219</v>
      </c>
      <c r="I887" s="14" t="s">
        <v>24</v>
      </c>
      <c r="J887" s="13" t="s">
        <v>133</v>
      </c>
      <c r="M887" s="16"/>
      <c r="N887" s="147"/>
      <c r="P887" s="39">
        <v>51</v>
      </c>
      <c r="R887">
        <v>4</v>
      </c>
      <c r="V887" s="40">
        <v>200</v>
      </c>
      <c r="W887" s="40">
        <v>279</v>
      </c>
      <c r="X887" s="40">
        <v>140</v>
      </c>
      <c r="Y887" s="134" t="s">
        <v>202</v>
      </c>
    </row>
    <row r="888" spans="1:25" ht="15">
      <c r="B888" s="2" t="str">
        <f>IF(Table1[[#This Row],[Fag]]&lt;&gt;"","Hold " &amp; Table1[[#This Row],[Dette er for hold '# (fx 1-8 eller 1)]] &amp; " " &amp; Table1[[#This Row],[Beskrivelse]],"")</f>
        <v/>
      </c>
      <c r="C888" s="31">
        <f>C887</f>
        <v>44182</v>
      </c>
      <c r="D888" s="30">
        <v>0.42708333333333331</v>
      </c>
      <c r="E888" s="30">
        <v>0.48958333333333331</v>
      </c>
      <c r="F888" s="60"/>
      <c r="G888" s="16" t="s">
        <v>375</v>
      </c>
      <c r="H888" s="167" t="s">
        <v>219</v>
      </c>
      <c r="I888" s="14" t="s">
        <v>24</v>
      </c>
      <c r="J888" s="16" t="s">
        <v>139</v>
      </c>
      <c r="M888" s="16"/>
      <c r="N888" s="147"/>
      <c r="V888" s="40">
        <v>200</v>
      </c>
      <c r="W888" s="40">
        <v>279</v>
      </c>
      <c r="X888" s="40">
        <v>140</v>
      </c>
      <c r="Y888" s="134" t="s">
        <v>202</v>
      </c>
    </row>
    <row r="889" spans="1:25" ht="15">
      <c r="B889" s="2" t="str">
        <f>IF(Table1[[#This Row],[Fag]]&lt;&gt;"","Hold " &amp; Table1[[#This Row],[Dette er for hold '# (fx 1-8 eller 1)]] &amp; " " &amp; Table1[[#This Row],[Beskrivelse]],"")</f>
        <v/>
      </c>
      <c r="C889" s="31">
        <f>C888</f>
        <v>44182</v>
      </c>
      <c r="D889" s="30">
        <v>0.51041666666666663</v>
      </c>
      <c r="E889" s="30">
        <v>0.58333333333333337</v>
      </c>
      <c r="F889" s="60"/>
      <c r="G889" s="16" t="s">
        <v>374</v>
      </c>
      <c r="H889" s="167" t="s">
        <v>219</v>
      </c>
      <c r="I889" s="14" t="s">
        <v>24</v>
      </c>
      <c r="J889" s="16" t="s">
        <v>134</v>
      </c>
      <c r="M889" s="16"/>
      <c r="N889" s="147"/>
      <c r="V889" s="40">
        <v>200</v>
      </c>
      <c r="W889" s="40">
        <v>279</v>
      </c>
      <c r="X889" s="40">
        <v>140</v>
      </c>
      <c r="Y889" s="134" t="s">
        <v>202</v>
      </c>
    </row>
    <row r="890" spans="1:25" ht="15">
      <c r="D890" s="30"/>
      <c r="E890" s="30"/>
      <c r="H890" s="18"/>
      <c r="J890" s="16"/>
      <c r="M890" s="16"/>
      <c r="W890" s="16"/>
      <c r="X890" s="16"/>
      <c r="Y890" s="134" t="s">
        <v>202</v>
      </c>
    </row>
    <row r="891" spans="1:25" ht="15">
      <c r="A891" s="16" t="s">
        <v>177</v>
      </c>
      <c r="B891" s="2" t="str">
        <f>IF(Table1[[#This Row],[Fag]]&lt;&gt;"","Hold " &amp; Table1[[#This Row],[Dette er for hold '# (fx 1-8 eller 1)]] &amp; " " &amp; Table1[[#This Row],[Beskrivelse]],"")</f>
        <v>Hold 1-16 ØNH</v>
      </c>
      <c r="C891" s="31">
        <f>DATE($T$7, 1, -2) - WEEKDAY(DATE($T$7, 1, 3)) +Table1[[#This Row],[Kal uge]]* 7+Table1[[#This Row],[Uge dag]]-1</f>
        <v>44183</v>
      </c>
      <c r="D891" s="30">
        <v>0.34375</v>
      </c>
      <c r="E891" s="30">
        <v>0.375</v>
      </c>
      <c r="G891" t="s">
        <v>68</v>
      </c>
      <c r="H891" s="167" t="s">
        <v>219</v>
      </c>
      <c r="I891" s="14" t="s">
        <v>24</v>
      </c>
      <c r="J891" s="16" t="s">
        <v>135</v>
      </c>
      <c r="M891" s="16"/>
      <c r="N891" s="147"/>
      <c r="P891" s="39">
        <v>51</v>
      </c>
      <c r="R891">
        <v>5</v>
      </c>
      <c r="V891" s="40">
        <v>200</v>
      </c>
      <c r="W891" s="40">
        <v>279</v>
      </c>
      <c r="X891" s="40">
        <v>140</v>
      </c>
      <c r="Y891" s="134" t="s">
        <v>202</v>
      </c>
    </row>
    <row r="892" spans="1:25" ht="15">
      <c r="A892" s="16" t="s">
        <v>177</v>
      </c>
      <c r="B892" s="2" t="str">
        <f>IF(Table1[[#This Row],[Fag]]&lt;&gt;"","Hold " &amp; Table1[[#This Row],[Dette er for hold '# (fx 1-8 eller 1)]] &amp; " " &amp; Table1[[#This Row],[Beskrivelse]],"")</f>
        <v>Hold 1-16 Neurokirurgi</v>
      </c>
      <c r="C892" s="31">
        <f>DATE($T$7, 1, -2) - WEEKDAY(DATE($T$7, 1, 3)) +Table1[[#This Row],[Kal uge]]* 7+Table1[[#This Row],[Uge dag]]-1</f>
        <v>44183</v>
      </c>
      <c r="D892" s="30">
        <v>0.38541666666666669</v>
      </c>
      <c r="E892" s="30">
        <v>0.41666666666666669</v>
      </c>
      <c r="G892" t="s">
        <v>60</v>
      </c>
      <c r="H892" s="167" t="s">
        <v>219</v>
      </c>
      <c r="I892" s="14" t="s">
        <v>24</v>
      </c>
      <c r="J892" s="16" t="s">
        <v>139</v>
      </c>
      <c r="M892" s="16"/>
      <c r="N892" s="147"/>
      <c r="P892" s="39">
        <v>51</v>
      </c>
      <c r="R892">
        <v>5</v>
      </c>
      <c r="V892" s="40">
        <v>200</v>
      </c>
      <c r="W892" s="40">
        <v>279</v>
      </c>
      <c r="X892" s="40">
        <v>140</v>
      </c>
      <c r="Y892" s="134" t="s">
        <v>202</v>
      </c>
    </row>
    <row r="893" spans="1:25" ht="15">
      <c r="A893" s="16" t="s">
        <v>177</v>
      </c>
      <c r="B893" s="2" t="str">
        <f>IF(Table1[[#This Row],[Fag]]&lt;&gt;"","Hold " &amp; Table1[[#This Row],[Dette er for hold '# (fx 1-8 eller 1)]] &amp; " " &amp; Table1[[#This Row],[Beskrivelse]],"")</f>
        <v>Hold 1-16 Neurologi</v>
      </c>
      <c r="C893" s="31">
        <f>DATE($T$7, 1, -2) - WEEKDAY(DATE($T$7, 1, 3)) +Table1[[#This Row],[Kal uge]]* 7+Table1[[#This Row],[Uge dag]]-1</f>
        <v>44183</v>
      </c>
      <c r="D893" s="30">
        <v>0.42708333333333331</v>
      </c>
      <c r="E893" s="30">
        <v>0.46875</v>
      </c>
      <c r="G893" t="s">
        <v>59</v>
      </c>
      <c r="H893" s="167" t="s">
        <v>219</v>
      </c>
      <c r="I893" s="14" t="s">
        <v>24</v>
      </c>
      <c r="J893" s="16" t="s">
        <v>138</v>
      </c>
      <c r="M893" s="16"/>
      <c r="N893" s="147"/>
      <c r="P893" s="39">
        <v>51</v>
      </c>
      <c r="R893">
        <v>5</v>
      </c>
      <c r="V893" s="40">
        <v>200</v>
      </c>
      <c r="W893" s="40">
        <v>279</v>
      </c>
      <c r="X893" s="40">
        <v>140</v>
      </c>
      <c r="Y893" s="134" t="s">
        <v>202</v>
      </c>
    </row>
    <row r="894" spans="1:25" ht="15">
      <c r="A894" s="16" t="s">
        <v>178</v>
      </c>
      <c r="B894" s="2" t="str">
        <f>IF(Table1[[#This Row],[Fag]]&lt;&gt;"","Hold " &amp; Table1[[#This Row],[Dette er for hold '# (fx 1-8 eller 1)]] &amp; " " &amp; Table1[[#This Row],[Beskrivelse]],"")</f>
        <v>Hold 1-16 Eksamensforberedelse</v>
      </c>
      <c r="C894" s="31">
        <f>DATE($T$7, 1, -2) - WEEKDAY(DATE($T$7, 1, 3)) +Table1[[#This Row],[Kal uge]]* 7+Table1[[#This Row],[Uge dag]]-1</f>
        <v>44183</v>
      </c>
      <c r="D894" s="30">
        <v>0.47916666666666669</v>
      </c>
      <c r="E894" s="30">
        <v>0.55208333333333337</v>
      </c>
      <c r="G894" s="14" t="s">
        <v>76</v>
      </c>
      <c r="H894" s="167" t="s">
        <v>219</v>
      </c>
      <c r="I894" s="14" t="s">
        <v>24</v>
      </c>
      <c r="J894" s="18" t="s">
        <v>136</v>
      </c>
      <c r="M894" s="16"/>
      <c r="N894" s="147"/>
      <c r="P894" s="39">
        <v>51</v>
      </c>
      <c r="R894">
        <v>5</v>
      </c>
      <c r="V894" s="40">
        <v>200</v>
      </c>
      <c r="W894" s="40">
        <v>279</v>
      </c>
      <c r="X894" s="40">
        <v>140</v>
      </c>
      <c r="Y894" s="134" t="s">
        <v>202</v>
      </c>
    </row>
    <row r="895" spans="1:25" ht="15">
      <c r="C895" s="60"/>
      <c r="D895" s="28"/>
      <c r="E895" s="28"/>
      <c r="F895" s="60"/>
      <c r="H895" s="18"/>
      <c r="M895" s="16"/>
      <c r="W895" s="16"/>
      <c r="X895" s="16"/>
    </row>
    <row r="896" spans="1:25">
      <c r="A896" s="93"/>
      <c r="B896" s="94"/>
      <c r="C896" s="95"/>
      <c r="D896" s="96"/>
      <c r="E896" s="96"/>
      <c r="F896" s="95"/>
      <c r="G896" s="93"/>
      <c r="H896" s="97"/>
      <c r="I896" s="97"/>
      <c r="J896" s="93"/>
      <c r="K896" s="93"/>
      <c r="L896" s="93"/>
      <c r="M896" s="93"/>
      <c r="N896" s="93"/>
      <c r="P896" s="93"/>
      <c r="Q896" s="93"/>
      <c r="R896" s="93"/>
      <c r="V896" s="149"/>
      <c r="W896" s="93"/>
      <c r="X896" s="93"/>
    </row>
    <row r="897" spans="1:26">
      <c r="A897" s="93"/>
      <c r="B897" s="94"/>
      <c r="C897" s="95"/>
      <c r="D897" s="96"/>
      <c r="E897" s="96"/>
      <c r="F897" s="95"/>
      <c r="G897" s="93"/>
      <c r="H897" s="97"/>
      <c r="I897" s="97"/>
      <c r="J897" s="93"/>
      <c r="K897" s="93"/>
      <c r="L897" s="93"/>
      <c r="M897" s="93"/>
      <c r="N897" s="93"/>
      <c r="P897" s="93"/>
      <c r="Q897" s="93"/>
      <c r="R897" s="93"/>
      <c r="V897" s="149"/>
      <c r="W897" s="93"/>
      <c r="X897" s="93"/>
    </row>
    <row r="898" spans="1:26">
      <c r="A898" s="93"/>
      <c r="B898" s="94"/>
      <c r="C898" s="95"/>
      <c r="D898" s="96"/>
      <c r="E898" s="96"/>
      <c r="F898" s="95"/>
      <c r="G898" s="93"/>
      <c r="H898" s="97"/>
      <c r="I898" s="97"/>
      <c r="J898" s="93"/>
      <c r="K898" s="93"/>
      <c r="L898" s="93"/>
      <c r="M898" s="93"/>
      <c r="N898" s="93"/>
      <c r="P898" s="93"/>
      <c r="Q898" s="93"/>
      <c r="R898" s="93"/>
      <c r="V898" s="149"/>
      <c r="W898" s="93"/>
      <c r="X898" s="93"/>
    </row>
    <row r="899" spans="1:26" ht="15">
      <c r="D899" s="30"/>
      <c r="E899" s="30"/>
      <c r="H899" s="18"/>
      <c r="M899" s="16"/>
      <c r="V899" s="158"/>
      <c r="W899" s="16"/>
      <c r="X899" s="16"/>
    </row>
    <row r="900" spans="1:26" ht="20.25">
      <c r="B900" s="75" t="s">
        <v>56</v>
      </c>
      <c r="C900" s="33"/>
      <c r="D900" s="30"/>
      <c r="E900" s="30"/>
      <c r="J900" s="62"/>
      <c r="M900" s="16"/>
      <c r="V900" s="158"/>
      <c r="W900" s="16"/>
      <c r="X900" s="16"/>
    </row>
    <row r="901" spans="1:26" ht="15">
      <c r="B901" s="45" t="str">
        <f>IF(Table1[[#This Row],[Fag]]&lt;&gt;"","Hold " &amp; Table1[[#This Row],[Dette er for hold '# (fx 1-8 eller 1)]] &amp; " " &amp; Table1[[#This Row],[Beskrivelse]],"")</f>
        <v/>
      </c>
      <c r="C901" s="48"/>
      <c r="D901" s="30"/>
      <c r="E901" s="30"/>
      <c r="H901" s="126"/>
      <c r="J901" s="62"/>
      <c r="M901" s="91"/>
      <c r="R901" t="s">
        <v>42</v>
      </c>
      <c r="V901" s="158"/>
      <c r="W901" s="91"/>
      <c r="X901" s="91"/>
    </row>
    <row r="902" spans="1:26" ht="15" customHeight="1">
      <c r="A902" s="39" t="s">
        <v>372</v>
      </c>
      <c r="B902" s="45" t="str">
        <f>IF(Table1[[#This Row],[Fag]]&lt;&gt;"","Hold " &amp; Table1[[#This Row],[Dette er for hold '# (fx 1-8 eller 1)]] &amp; " " &amp; Table1[[#This Row],[Beskrivelse]],"")</f>
        <v>Hold 13-16 Intro til funktionelle lidelser - forelæsning</v>
      </c>
      <c r="C902" s="48">
        <f>DATE($T$7, 1, -2) - WEEKDAY(DATE($T$7, 1, 3)) +Table1[[#This Row],[Kal uge]]* 7+Table1[[#This Row],[Uge dag]]-1</f>
        <v>44070</v>
      </c>
      <c r="D902" s="30">
        <v>0.59375</v>
      </c>
      <c r="E902" s="30">
        <v>0.66666666666666663</v>
      </c>
      <c r="G902" t="s">
        <v>57</v>
      </c>
      <c r="H902" s="167" t="s">
        <v>219</v>
      </c>
      <c r="I902" s="14" t="s">
        <v>85</v>
      </c>
      <c r="J902" s="62" t="s">
        <v>182</v>
      </c>
      <c r="M902" s="91"/>
      <c r="N902" s="147"/>
      <c r="P902">
        <v>35</v>
      </c>
      <c r="R902">
        <v>4</v>
      </c>
      <c r="V902" s="159">
        <v>50</v>
      </c>
      <c r="W902" s="40">
        <v>53</v>
      </c>
      <c r="X902" s="40">
        <v>35</v>
      </c>
      <c r="Z902" s="147" t="s">
        <v>221</v>
      </c>
    </row>
    <row r="903" spans="1:26" ht="15.75" customHeight="1">
      <c r="A903" s="39" t="s">
        <v>373</v>
      </c>
      <c r="B903" s="45" t="str">
        <f>IF(Table1[[#This Row],[Fag]]&lt;&gt;"","Hold " &amp; Table1[[#This Row],[Dette er for hold '# (fx 1-8 eller 1)]] &amp; " " &amp; Table1[[#This Row],[Beskrivelse]],"")</f>
        <v>Hold 13-14 Funktionelle lidelser - holdundervisning</v>
      </c>
      <c r="C903" s="48">
        <f>DATE($T$7, 1, -2) - WEEKDAY(DATE($T$7, 1, 3)) +Table1[[#This Row],[Kal uge]]* 7+Table1[[#This Row],[Uge dag]]-1</f>
        <v>44077</v>
      </c>
      <c r="D903" s="30">
        <v>0.59375</v>
      </c>
      <c r="E903" s="30">
        <v>0.66666666666666663</v>
      </c>
      <c r="G903" t="s">
        <v>58</v>
      </c>
      <c r="H903" s="167" t="s">
        <v>219</v>
      </c>
      <c r="I903" s="14" t="s">
        <v>78</v>
      </c>
      <c r="J903" s="62" t="s">
        <v>185</v>
      </c>
      <c r="M903" s="91"/>
      <c r="N903" s="147"/>
      <c r="P903">
        <v>36</v>
      </c>
      <c r="R903">
        <v>4</v>
      </c>
      <c r="V903" s="159">
        <v>26</v>
      </c>
      <c r="W903" s="159">
        <v>32</v>
      </c>
      <c r="X903" s="159">
        <v>20</v>
      </c>
      <c r="Z903" s="147"/>
    </row>
    <row r="904" spans="1:26" ht="15" customHeight="1">
      <c r="A904" s="39" t="s">
        <v>373</v>
      </c>
      <c r="B904" s="45" t="str">
        <f>IF(Table1[[#This Row],[Fag]]&lt;&gt;"","Hold " &amp; Table1[[#This Row],[Dette er for hold '# (fx 1-8 eller 1)]] &amp; " " &amp; Table1[[#This Row],[Beskrivelse]],"")</f>
        <v>Hold 15-16 Funktionelle lidelser - holdundervisning</v>
      </c>
      <c r="C904" s="48">
        <f>DATE($T$7, 1, -2) - WEEKDAY(DATE($T$7, 1, 3)) +Table1[[#This Row],[Kal uge]]* 7+Table1[[#This Row],[Uge dag]]-1</f>
        <v>44084</v>
      </c>
      <c r="D904" s="30">
        <v>0.59375</v>
      </c>
      <c r="E904" s="30">
        <v>0.66666666666666663</v>
      </c>
      <c r="G904" t="s">
        <v>58</v>
      </c>
      <c r="H904" s="167" t="s">
        <v>219</v>
      </c>
      <c r="I904" s="14" t="s">
        <v>79</v>
      </c>
      <c r="J904" s="62" t="s">
        <v>186</v>
      </c>
      <c r="M904" s="91"/>
      <c r="N904" s="147"/>
      <c r="P904">
        <v>37</v>
      </c>
      <c r="R904">
        <v>4</v>
      </c>
      <c r="V904" s="159">
        <v>26</v>
      </c>
      <c r="W904" s="159">
        <v>32</v>
      </c>
      <c r="X904" s="159">
        <v>20</v>
      </c>
      <c r="Z904" s="147"/>
    </row>
    <row r="905" spans="1:26" ht="15" customHeight="1">
      <c r="B905" s="45"/>
      <c r="C905" s="127"/>
      <c r="D905" s="30"/>
      <c r="E905" s="30"/>
      <c r="H905" s="126"/>
      <c r="J905" s="62"/>
      <c r="M905" s="91"/>
      <c r="N905" s="147"/>
      <c r="V905" s="158"/>
      <c r="W905" s="91"/>
      <c r="X905" s="91"/>
      <c r="Z905" s="147"/>
    </row>
    <row r="906" spans="1:26" ht="15" customHeight="1">
      <c r="A906" s="39" t="s">
        <v>372</v>
      </c>
      <c r="B906" s="45" t="str">
        <f>IF(Table1[[#This Row],[Fag]]&lt;&gt;"","Hold " &amp; Table1[[#This Row],[Dette er for hold '# (fx 1-8 eller 1)]] &amp; " " &amp; Table1[[#This Row],[Beskrivelse]],"")</f>
        <v>Hold 9-12 Intro til funktionelle lidelser - forelæsning</v>
      </c>
      <c r="C906" s="48">
        <f>DATE($T$7, 1, -2) - WEEKDAY(DATE($T$7, 1, 3)) +Table1[[#This Row],[Kal uge]]* 7+Table1[[#This Row],[Uge dag]]-1</f>
        <v>44098</v>
      </c>
      <c r="D906" s="30">
        <v>0.59375</v>
      </c>
      <c r="E906" s="30">
        <v>0.66666666666666663</v>
      </c>
      <c r="G906" t="s">
        <v>57</v>
      </c>
      <c r="H906" s="167" t="s">
        <v>219</v>
      </c>
      <c r="I906" s="14" t="s">
        <v>86</v>
      </c>
      <c r="J906" s="62" t="s">
        <v>182</v>
      </c>
      <c r="M906" s="91"/>
      <c r="N906" s="147"/>
      <c r="P906">
        <v>39</v>
      </c>
      <c r="R906">
        <v>4</v>
      </c>
      <c r="V906" s="159">
        <v>50</v>
      </c>
      <c r="W906" s="40">
        <v>53</v>
      </c>
      <c r="X906" s="40">
        <v>35</v>
      </c>
      <c r="Z906" s="147"/>
    </row>
    <row r="907" spans="1:26" ht="15.75" customHeight="1">
      <c r="A907" s="39" t="s">
        <v>373</v>
      </c>
      <c r="B907" s="45" t="str">
        <f>IF(Table1[[#This Row],[Fag]]&lt;&gt;"","Hold " &amp; Table1[[#This Row],[Dette er for hold '# (fx 1-8 eller 1)]] &amp; " " &amp; Table1[[#This Row],[Beskrivelse]],"")</f>
        <v>Hold 9-10 Funktionelle lidelser - holdundervisning</v>
      </c>
      <c r="C907" s="48">
        <f>DATE($T$7, 1, -2) - WEEKDAY(DATE($T$7, 1, 3)) +Table1[[#This Row],[Kal uge]]* 7+Table1[[#This Row],[Uge dag]]-1</f>
        <v>44105</v>
      </c>
      <c r="D907" s="30">
        <v>0.59375</v>
      </c>
      <c r="E907" s="30">
        <v>0.66666666666666663</v>
      </c>
      <c r="G907" t="s">
        <v>58</v>
      </c>
      <c r="H907" s="167" t="s">
        <v>219</v>
      </c>
      <c r="I907" s="14" t="s">
        <v>80</v>
      </c>
      <c r="J907" s="62" t="s">
        <v>183</v>
      </c>
      <c r="M907" s="91"/>
      <c r="N907" s="147"/>
      <c r="P907">
        <v>40</v>
      </c>
      <c r="R907">
        <v>4</v>
      </c>
      <c r="V907" s="159">
        <v>26</v>
      </c>
      <c r="W907" s="159">
        <v>32</v>
      </c>
      <c r="X907" s="159">
        <v>20</v>
      </c>
      <c r="Z907" s="147"/>
    </row>
    <row r="908" spans="1:26" ht="15">
      <c r="A908" s="39" t="s">
        <v>373</v>
      </c>
      <c r="B908" s="45" t="str">
        <f>IF(Table1[[#This Row],[Fag]]&lt;&gt;"","Hold " &amp; Table1[[#This Row],[Dette er for hold '# (fx 1-8 eller 1)]] &amp; " " &amp; Table1[[#This Row],[Beskrivelse]],"")</f>
        <v>Hold 11-12 Funktionelle lidelser - holdundervisning</v>
      </c>
      <c r="C908" s="48">
        <f>DATE($T$7, 1, -2) - WEEKDAY(DATE($T$7, 1, 3)) +Table1[[#This Row],[Kal uge]]* 7+Table1[[#This Row],[Uge dag]]-1</f>
        <v>44112</v>
      </c>
      <c r="D908" s="30">
        <v>0.59375</v>
      </c>
      <c r="E908" s="30">
        <v>0.66666666666666663</v>
      </c>
      <c r="G908" t="s">
        <v>58</v>
      </c>
      <c r="H908" s="167" t="s">
        <v>219</v>
      </c>
      <c r="I908" s="14" t="s">
        <v>81</v>
      </c>
      <c r="J908" s="62" t="s">
        <v>187</v>
      </c>
      <c r="M908" s="91"/>
      <c r="N908" s="147"/>
      <c r="P908">
        <v>41</v>
      </c>
      <c r="R908">
        <v>4</v>
      </c>
      <c r="V908" s="159">
        <v>26</v>
      </c>
      <c r="W908" s="159">
        <v>32</v>
      </c>
      <c r="X908" s="159">
        <v>20</v>
      </c>
      <c r="Z908" s="147"/>
    </row>
    <row r="909" spans="1:26" ht="15">
      <c r="B909" s="45"/>
      <c r="C909" s="127"/>
      <c r="D909" s="30"/>
      <c r="E909" s="30"/>
      <c r="H909" s="126"/>
      <c r="J909" s="62"/>
      <c r="M909" s="91"/>
      <c r="N909" s="147"/>
      <c r="V909" s="158"/>
      <c r="W909" s="91"/>
      <c r="X909" s="91"/>
      <c r="Z909" s="147"/>
    </row>
    <row r="910" spans="1:26" ht="15">
      <c r="A910" s="39" t="s">
        <v>372</v>
      </c>
      <c r="B910" s="45" t="str">
        <f>IF(Table1[[#This Row],[Fag]]&lt;&gt;"","Hold " &amp; Table1[[#This Row],[Dette er for hold '# (fx 1-8 eller 1)]] &amp; " " &amp; Table1[[#This Row],[Beskrivelse]],"")</f>
        <v>Hold 5-8 Intro til funktionelle lidelser - forelæsning</v>
      </c>
      <c r="C910" s="48">
        <f>DATE($T$7, 1, -2) - WEEKDAY(DATE($T$7, 1, 3)) +Table1[[#This Row],[Kal uge]]* 7+Table1[[#This Row],[Uge dag]]-1</f>
        <v>44126</v>
      </c>
      <c r="D910" s="30">
        <v>0.59375</v>
      </c>
      <c r="E910" s="30">
        <v>0.66666666666666663</v>
      </c>
      <c r="G910" t="s">
        <v>57</v>
      </c>
      <c r="H910" s="167" t="s">
        <v>219</v>
      </c>
      <c r="I910" s="14" t="s">
        <v>84</v>
      </c>
      <c r="J910" s="62" t="s">
        <v>188</v>
      </c>
      <c r="M910" s="91"/>
      <c r="N910" s="147"/>
      <c r="P910">
        <v>43</v>
      </c>
      <c r="R910">
        <v>4</v>
      </c>
      <c r="V910" s="159">
        <v>50</v>
      </c>
      <c r="W910" s="40">
        <v>53</v>
      </c>
      <c r="X910" s="40">
        <v>35</v>
      </c>
      <c r="Z910" s="147"/>
    </row>
    <row r="911" spans="1:26" ht="15">
      <c r="A911" s="39" t="s">
        <v>373</v>
      </c>
      <c r="B911" s="45" t="str">
        <f>IF(Table1[[#This Row],[Fag]]&lt;&gt;"","Hold " &amp; Table1[[#This Row],[Dette er for hold '# (fx 1-8 eller 1)]] &amp; " " &amp; Table1[[#This Row],[Beskrivelse]],"")</f>
        <v>Hold 5-6 Funktionelle lidelser - holdundervisning</v>
      </c>
      <c r="C911" s="48">
        <f>DATE($T$7, 1, -2) - WEEKDAY(DATE($T$7, 1, 3)) +Table1[[#This Row],[Kal uge]]* 7+Table1[[#This Row],[Uge dag]]-1</f>
        <v>44133</v>
      </c>
      <c r="D911" s="30">
        <v>0.59375</v>
      </c>
      <c r="E911" s="30">
        <v>0.66666666666666663</v>
      </c>
      <c r="G911" t="s">
        <v>58</v>
      </c>
      <c r="H911" s="167" t="s">
        <v>219</v>
      </c>
      <c r="I911" s="14" t="s">
        <v>82</v>
      </c>
      <c r="J911" s="62" t="s">
        <v>183</v>
      </c>
      <c r="M911" s="91"/>
      <c r="N911" s="147"/>
      <c r="P911">
        <v>44</v>
      </c>
      <c r="R911">
        <v>4</v>
      </c>
      <c r="V911" s="159">
        <v>26</v>
      </c>
      <c r="W911" s="159">
        <v>32</v>
      </c>
      <c r="X911" s="159">
        <v>20</v>
      </c>
      <c r="Z911" s="147"/>
    </row>
    <row r="912" spans="1:26" ht="15">
      <c r="A912" s="39" t="s">
        <v>373</v>
      </c>
      <c r="B912" s="45" t="str">
        <f>IF(Table1[[#This Row],[Fag]]&lt;&gt;"","Hold " &amp; Table1[[#This Row],[Dette er for hold '# (fx 1-8 eller 1)]] &amp; " " &amp; Table1[[#This Row],[Beskrivelse]],"")</f>
        <v>Hold 7-8 Funktionelle lidelser - holdundervisning</v>
      </c>
      <c r="C912" s="48">
        <f>DATE($T$7, 1, -2) - WEEKDAY(DATE($T$7, 1, 3)) +Table1[[#This Row],[Kal uge]]* 7+Table1[[#This Row],[Uge dag]]-1</f>
        <v>44140</v>
      </c>
      <c r="D912" s="30">
        <v>0.59375</v>
      </c>
      <c r="E912" s="30">
        <v>0.66666666666666663</v>
      </c>
      <c r="G912" t="s">
        <v>58</v>
      </c>
      <c r="H912" s="167" t="s">
        <v>219</v>
      </c>
      <c r="I912" s="14" t="s">
        <v>83</v>
      </c>
      <c r="J912" s="62" t="s">
        <v>184</v>
      </c>
      <c r="M912" s="91"/>
      <c r="N912" s="147"/>
      <c r="P912">
        <v>45</v>
      </c>
      <c r="R912">
        <v>4</v>
      </c>
      <c r="V912" s="159">
        <v>26</v>
      </c>
      <c r="W912" s="159">
        <v>32</v>
      </c>
      <c r="X912" s="159">
        <v>20</v>
      </c>
      <c r="Z912" s="147"/>
    </row>
    <row r="913" spans="1:26" ht="15">
      <c r="B913" s="45"/>
      <c r="C913" s="127"/>
      <c r="D913" s="30"/>
      <c r="E913" s="30"/>
      <c r="H913" s="126"/>
      <c r="J913" s="62"/>
      <c r="M913" s="91"/>
      <c r="N913" s="147"/>
      <c r="V913" s="158"/>
      <c r="W913" s="91"/>
      <c r="X913" s="91"/>
      <c r="Z913" s="147"/>
    </row>
    <row r="914" spans="1:26" ht="15">
      <c r="A914" s="39" t="s">
        <v>372</v>
      </c>
      <c r="B914" s="45" t="str">
        <f>IF(Table1[[#This Row],[Fag]]&lt;&gt;"","Hold " &amp; Table1[[#This Row],[Dette er for hold '# (fx 1-8 eller 1)]] &amp; " " &amp; Table1[[#This Row],[Beskrivelse]],"")</f>
        <v>Hold 1-4 Intro til funktionelle lidelser - forelæsning</v>
      </c>
      <c r="C914" s="48">
        <f>DATE($T$7, 1, -2) - WEEKDAY(DATE($T$7, 1, 3)) +Table1[[#This Row],[Kal uge]]* 7+Table1[[#This Row],[Uge dag]]-1</f>
        <v>44154</v>
      </c>
      <c r="D914" s="30">
        <v>0.59375</v>
      </c>
      <c r="E914" s="30">
        <v>0.66666666666666663</v>
      </c>
      <c r="G914" t="s">
        <v>57</v>
      </c>
      <c r="H914" s="167" t="s">
        <v>219</v>
      </c>
      <c r="I914" s="14" t="s">
        <v>35</v>
      </c>
      <c r="J914" s="62" t="s">
        <v>188</v>
      </c>
      <c r="M914" s="91"/>
      <c r="N914" s="147"/>
      <c r="P914">
        <v>47</v>
      </c>
      <c r="R914">
        <v>4</v>
      </c>
      <c r="V914" s="159">
        <v>50</v>
      </c>
      <c r="W914" s="40">
        <v>53</v>
      </c>
      <c r="X914" s="40">
        <v>35</v>
      </c>
      <c r="Z914" s="147"/>
    </row>
    <row r="915" spans="1:26" ht="15">
      <c r="A915" s="39" t="s">
        <v>373</v>
      </c>
      <c r="B915" s="45" t="str">
        <f>IF(Table1[[#This Row],[Fag]]&lt;&gt;"","Hold " &amp; Table1[[#This Row],[Dette er for hold '# (fx 1-8 eller 1)]] &amp; " " &amp; Table1[[#This Row],[Beskrivelse]],"")</f>
        <v>Hold 1-2 Funktionelle lidelser - holdundervisning</v>
      </c>
      <c r="C915" s="48">
        <f>DATE($T$7, 1, -2) - WEEKDAY(DATE($T$7, 1, 3)) +Table1[[#This Row],[Kal uge]]* 7+Table1[[#This Row],[Uge dag]]-1</f>
        <v>44161</v>
      </c>
      <c r="D915" s="30">
        <v>0.59375</v>
      </c>
      <c r="E915" s="30">
        <v>0.66666666666666663</v>
      </c>
      <c r="G915" t="s">
        <v>58</v>
      </c>
      <c r="H915" s="167" t="s">
        <v>219</v>
      </c>
      <c r="I915" s="14" t="s">
        <v>33</v>
      </c>
      <c r="J915" s="62" t="s">
        <v>189</v>
      </c>
      <c r="M915" s="91"/>
      <c r="N915" s="147"/>
      <c r="P915">
        <v>48</v>
      </c>
      <c r="R915">
        <v>4</v>
      </c>
      <c r="V915" s="159">
        <v>26</v>
      </c>
      <c r="W915" s="159">
        <v>32</v>
      </c>
      <c r="X915" s="159">
        <v>20</v>
      </c>
      <c r="Z915" s="147"/>
    </row>
    <row r="916" spans="1:26" ht="15">
      <c r="A916" s="39" t="s">
        <v>373</v>
      </c>
      <c r="B916" s="45" t="str">
        <f>IF(Table1[[#This Row],[Fag]]&lt;&gt;"","Hold " &amp; Table1[[#This Row],[Dette er for hold '# (fx 1-8 eller 1)]] &amp; " " &amp; Table1[[#This Row],[Beskrivelse]],"")</f>
        <v>Hold 3-4 Funktionelle lidelser - holdundervisning</v>
      </c>
      <c r="C916" s="48">
        <f>DATE($T$7, 1, -2) - WEEKDAY(DATE($T$7, 1, 3)) +Table1[[#This Row],[Kal uge]]* 7+Table1[[#This Row],[Uge dag]]-1</f>
        <v>44168</v>
      </c>
      <c r="D916" s="30">
        <v>0.59375</v>
      </c>
      <c r="E916" s="30">
        <v>0.66666666666666663</v>
      </c>
      <c r="G916" t="s">
        <v>58</v>
      </c>
      <c r="H916" s="167" t="s">
        <v>219</v>
      </c>
      <c r="I916" s="14" t="s">
        <v>77</v>
      </c>
      <c r="J916" s="62" t="s">
        <v>190</v>
      </c>
      <c r="M916" s="91"/>
      <c r="N916" s="147"/>
      <c r="P916">
        <v>49</v>
      </c>
      <c r="R916">
        <v>4</v>
      </c>
      <c r="V916" s="159">
        <v>26</v>
      </c>
      <c r="W916" s="159">
        <v>32</v>
      </c>
      <c r="X916" s="159">
        <v>20</v>
      </c>
      <c r="Z916" s="147"/>
    </row>
    <row r="917" spans="1:26" ht="15">
      <c r="B917" s="45"/>
      <c r="C917" s="127"/>
      <c r="D917" s="30"/>
      <c r="E917" s="30"/>
      <c r="H917" s="45"/>
      <c r="J917" s="62"/>
      <c r="M917" s="91"/>
      <c r="V917" s="158"/>
      <c r="W917" s="91"/>
      <c r="X917" s="91"/>
    </row>
    <row r="918" spans="1:26" ht="14.25" customHeight="1">
      <c r="A918" s="93"/>
      <c r="B918" s="94"/>
      <c r="C918" s="95"/>
      <c r="D918" s="96"/>
      <c r="E918" s="96"/>
      <c r="F918" s="95"/>
      <c r="G918" s="93"/>
      <c r="H918" s="97"/>
      <c r="I918" s="97"/>
      <c r="J918" s="93"/>
      <c r="K918" s="93"/>
      <c r="L918" s="93"/>
      <c r="M918" s="93"/>
      <c r="N918" s="93"/>
      <c r="P918" s="93"/>
      <c r="Q918" s="93"/>
      <c r="R918" s="93"/>
      <c r="V918" s="160"/>
      <c r="W918" s="93"/>
      <c r="X918" s="93"/>
    </row>
    <row r="919" spans="1:26" ht="14.25" customHeight="1">
      <c r="A919" s="93"/>
      <c r="B919" s="94"/>
      <c r="C919" s="95"/>
      <c r="D919" s="96"/>
      <c r="E919" s="96"/>
      <c r="F919" s="95"/>
      <c r="G919" s="93"/>
      <c r="H919" s="97"/>
      <c r="I919" s="97"/>
      <c r="J919" s="93"/>
      <c r="K919" s="93"/>
      <c r="L919" s="93"/>
      <c r="M919" s="93"/>
      <c r="N919" s="93"/>
      <c r="P919" s="93"/>
      <c r="Q919" s="93"/>
      <c r="R919" s="93"/>
      <c r="V919" s="160"/>
      <c r="W919" s="93"/>
      <c r="X919" s="93"/>
    </row>
    <row r="920" spans="1:26" ht="14.25" customHeight="1">
      <c r="A920" s="93"/>
      <c r="B920" s="94"/>
      <c r="C920" s="95"/>
      <c r="D920" s="96"/>
      <c r="E920" s="96"/>
      <c r="F920" s="95"/>
      <c r="G920" s="93"/>
      <c r="H920" s="97"/>
      <c r="I920" s="97"/>
      <c r="J920" s="93"/>
      <c r="K920" s="93"/>
      <c r="L920" s="93"/>
      <c r="M920" s="93"/>
      <c r="N920" s="93"/>
      <c r="P920" s="93"/>
      <c r="Q920" s="93"/>
      <c r="R920" s="93"/>
      <c r="V920" s="160"/>
      <c r="W920" s="93"/>
      <c r="X920" s="93"/>
    </row>
    <row r="921" spans="1:26" ht="15" customHeight="1">
      <c r="D921" s="30"/>
      <c r="E921" s="30"/>
      <c r="M921" s="16"/>
      <c r="V921" s="158"/>
      <c r="W921" s="16"/>
      <c r="X921" s="16"/>
    </row>
    <row r="922" spans="1:26" ht="20.25">
      <c r="B922" s="70" t="s">
        <v>69</v>
      </c>
      <c r="C922" s="66"/>
      <c r="D922" s="30"/>
      <c r="E922" s="30"/>
      <c r="F922" s="66"/>
      <c r="G922" s="16"/>
      <c r="H922" s="18"/>
      <c r="I922" s="18"/>
      <c r="J922" s="68"/>
      <c r="K922" s="16"/>
      <c r="L922" s="16"/>
      <c r="M922" s="16"/>
      <c r="N922" s="16"/>
      <c r="P922" s="16"/>
      <c r="Q922" s="16"/>
      <c r="R922" s="16"/>
      <c r="V922" s="158"/>
      <c r="W922" s="16"/>
      <c r="X922" s="16"/>
    </row>
    <row r="923" spans="1:26" ht="15">
      <c r="A923" s="16" t="s">
        <v>65</v>
      </c>
      <c r="B923" s="2" t="s">
        <v>66</v>
      </c>
      <c r="C923" s="31">
        <f>DATE($T$7, 1, -2) - WEEKDAY(DATE($T$7, 1, 3)) +Table1[[#This Row],[Kal uge]]* 7+Table1[[#This Row],[Uge dag]]-1</f>
        <v>44067</v>
      </c>
      <c r="D923" s="30">
        <v>0.33333333333333331</v>
      </c>
      <c r="E923" s="30">
        <v>0.625</v>
      </c>
      <c r="F923" s="60"/>
      <c r="H923" s="50"/>
      <c r="I923" s="14" t="s">
        <v>35</v>
      </c>
      <c r="L923" s="16"/>
      <c r="M923" s="16"/>
      <c r="N923" s="16"/>
      <c r="P923">
        <v>35</v>
      </c>
      <c r="R923">
        <v>1</v>
      </c>
      <c r="V923" s="158"/>
      <c r="W923" s="16"/>
      <c r="X923" s="16"/>
    </row>
    <row r="924" spans="1:26" ht="15">
      <c r="A924" s="16" t="s">
        <v>65</v>
      </c>
      <c r="B924" s="2" t="s">
        <v>66</v>
      </c>
      <c r="C924" s="31">
        <f>C923+1</f>
        <v>44068</v>
      </c>
      <c r="D924" s="30">
        <v>0.33333333333333331</v>
      </c>
      <c r="E924" s="30">
        <v>0.625</v>
      </c>
      <c r="F924" s="60"/>
      <c r="H924" s="50"/>
      <c r="I924" s="14" t="str">
        <f>I923</f>
        <v>1-4</v>
      </c>
      <c r="L924" s="16"/>
      <c r="M924" s="16"/>
      <c r="N924" s="16"/>
      <c r="V924" s="158"/>
      <c r="W924" s="16"/>
      <c r="X924" s="16"/>
    </row>
    <row r="925" spans="1:26" ht="15">
      <c r="A925" s="16" t="s">
        <v>65</v>
      </c>
      <c r="B925" s="2" t="s">
        <v>66</v>
      </c>
      <c r="C925" s="31">
        <f>C924+1</f>
        <v>44069</v>
      </c>
      <c r="D925" s="30">
        <v>0.33333333333333331</v>
      </c>
      <c r="E925" s="30">
        <v>0.625</v>
      </c>
      <c r="F925" s="60"/>
      <c r="H925" s="50"/>
      <c r="I925" s="14" t="str">
        <f>I924</f>
        <v>1-4</v>
      </c>
      <c r="L925" s="16"/>
      <c r="M925" s="16"/>
      <c r="N925" s="16"/>
      <c r="V925" s="158"/>
      <c r="W925" s="16"/>
      <c r="X925" s="16"/>
    </row>
    <row r="926" spans="1:26" ht="15">
      <c r="A926" s="16" t="s">
        <v>65</v>
      </c>
      <c r="B926" s="2" t="s">
        <v>66</v>
      </c>
      <c r="C926" s="31">
        <f>C925+1</f>
        <v>44070</v>
      </c>
      <c r="D926" s="30">
        <v>0.33333333333333331</v>
      </c>
      <c r="E926" s="30">
        <v>0.625</v>
      </c>
      <c r="F926" s="60"/>
      <c r="H926" s="50"/>
      <c r="I926" s="14" t="str">
        <f>I925</f>
        <v>1-4</v>
      </c>
      <c r="L926" s="16"/>
      <c r="M926" s="16"/>
      <c r="N926" s="16"/>
      <c r="V926" s="158"/>
      <c r="W926" s="16"/>
      <c r="X926" s="16"/>
    </row>
    <row r="927" spans="1:26" ht="15">
      <c r="A927" s="16" t="s">
        <v>65</v>
      </c>
      <c r="B927" s="2" t="s">
        <v>66</v>
      </c>
      <c r="C927" s="31">
        <f>C926+1</f>
        <v>44071</v>
      </c>
      <c r="D927" s="30">
        <v>0.33333333333333331</v>
      </c>
      <c r="E927" s="30">
        <v>0.625</v>
      </c>
      <c r="F927" s="60"/>
      <c r="H927" s="50"/>
      <c r="I927" s="14" t="s">
        <v>35</v>
      </c>
      <c r="L927" s="16"/>
      <c r="M927" s="16"/>
      <c r="N927" s="16"/>
      <c r="V927" s="158"/>
      <c r="W927" s="16"/>
      <c r="X927" s="16"/>
    </row>
    <row r="928" spans="1:26" ht="15">
      <c r="A928" s="16" t="s">
        <v>65</v>
      </c>
      <c r="B928" s="2" t="s">
        <v>66</v>
      </c>
      <c r="C928" s="31">
        <f>C927+3</f>
        <v>44074</v>
      </c>
      <c r="D928" s="30">
        <v>0.33333333333333331</v>
      </c>
      <c r="E928" s="30">
        <v>0.625</v>
      </c>
      <c r="F928" s="60"/>
      <c r="H928" s="50"/>
      <c r="I928" s="14" t="str">
        <f t="shared" ref="I928:I936" si="9">I927</f>
        <v>1-4</v>
      </c>
      <c r="L928" s="16"/>
      <c r="M928" s="16"/>
      <c r="N928" s="16"/>
      <c r="V928" s="158"/>
      <c r="W928" s="16"/>
      <c r="X928" s="16"/>
    </row>
    <row r="929" spans="1:24" ht="15">
      <c r="A929" s="16" t="s">
        <v>65</v>
      </c>
      <c r="B929" s="2" t="s">
        <v>66</v>
      </c>
      <c r="C929" s="31">
        <f>C928+1</f>
        <v>44075</v>
      </c>
      <c r="D929" s="30">
        <v>0.33333333333333331</v>
      </c>
      <c r="E929" s="30">
        <v>0.625</v>
      </c>
      <c r="F929" s="60"/>
      <c r="H929" s="50"/>
      <c r="I929" s="14" t="str">
        <f t="shared" si="9"/>
        <v>1-4</v>
      </c>
      <c r="L929" s="16"/>
      <c r="M929" s="16"/>
      <c r="N929" s="16"/>
      <c r="V929" s="158"/>
      <c r="W929" s="16"/>
      <c r="X929" s="16"/>
    </row>
    <row r="930" spans="1:24" ht="15">
      <c r="A930" s="16" t="s">
        <v>65</v>
      </c>
      <c r="B930" s="2" t="s">
        <v>66</v>
      </c>
      <c r="C930" s="31">
        <f>C929+1</f>
        <v>44076</v>
      </c>
      <c r="D930" s="30">
        <v>0.33333333333333331</v>
      </c>
      <c r="E930" s="30">
        <v>0.625</v>
      </c>
      <c r="F930" s="60"/>
      <c r="H930" s="50"/>
      <c r="I930" s="14" t="str">
        <f t="shared" si="9"/>
        <v>1-4</v>
      </c>
      <c r="L930" s="16"/>
      <c r="M930" s="16"/>
      <c r="N930" s="16"/>
      <c r="V930" s="158"/>
      <c r="W930" s="16"/>
      <c r="X930" s="16"/>
    </row>
    <row r="931" spans="1:24" ht="15">
      <c r="A931" s="16" t="s">
        <v>65</v>
      </c>
      <c r="B931" s="2" t="s">
        <v>66</v>
      </c>
      <c r="C931" s="31">
        <f>C930+1</f>
        <v>44077</v>
      </c>
      <c r="D931" s="30">
        <v>0.33333333333333331</v>
      </c>
      <c r="E931" s="30">
        <v>0.625</v>
      </c>
      <c r="F931" s="60"/>
      <c r="H931" s="50"/>
      <c r="I931" s="14" t="str">
        <f t="shared" si="9"/>
        <v>1-4</v>
      </c>
      <c r="L931" s="16"/>
      <c r="M931" s="16"/>
      <c r="N931" s="16"/>
      <c r="V931" s="158"/>
      <c r="W931" s="16"/>
      <c r="X931" s="16"/>
    </row>
    <row r="932" spans="1:24" ht="15">
      <c r="A932" s="16" t="s">
        <v>65</v>
      </c>
      <c r="B932" s="2" t="s">
        <v>66</v>
      </c>
      <c r="C932" s="31">
        <f>C931+1</f>
        <v>44078</v>
      </c>
      <c r="D932" s="30">
        <v>0.33333333333333331</v>
      </c>
      <c r="E932" s="30">
        <v>0.625</v>
      </c>
      <c r="F932" s="60"/>
      <c r="H932" s="50"/>
      <c r="I932" s="14" t="str">
        <f t="shared" si="9"/>
        <v>1-4</v>
      </c>
      <c r="L932" s="16"/>
      <c r="M932" s="16"/>
      <c r="N932" s="16"/>
      <c r="V932" s="158"/>
      <c r="W932" s="16"/>
      <c r="X932" s="16"/>
    </row>
    <row r="933" spans="1:24" ht="15">
      <c r="A933" s="16" t="s">
        <v>65</v>
      </c>
      <c r="B933" s="2" t="s">
        <v>66</v>
      </c>
      <c r="C933" s="31">
        <f>C932+3</f>
        <v>44081</v>
      </c>
      <c r="D933" s="30">
        <v>0.33333333333333331</v>
      </c>
      <c r="E933" s="30">
        <v>0.625</v>
      </c>
      <c r="F933" s="60"/>
      <c r="H933" s="50"/>
      <c r="I933" s="14" t="str">
        <f t="shared" si="9"/>
        <v>1-4</v>
      </c>
      <c r="L933" s="16"/>
      <c r="M933" s="16"/>
      <c r="N933" s="16"/>
      <c r="V933" s="158"/>
      <c r="W933" s="16"/>
      <c r="X933" s="16"/>
    </row>
    <row r="934" spans="1:24" ht="15">
      <c r="A934" s="16" t="s">
        <v>65</v>
      </c>
      <c r="B934" s="2" t="s">
        <v>66</v>
      </c>
      <c r="C934" s="31">
        <f>C933+1</f>
        <v>44082</v>
      </c>
      <c r="D934" s="30">
        <v>0.33333333333333331</v>
      </c>
      <c r="E934" s="30">
        <v>0.625</v>
      </c>
      <c r="F934" s="60"/>
      <c r="H934" s="50"/>
      <c r="I934" s="14" t="str">
        <f t="shared" si="9"/>
        <v>1-4</v>
      </c>
      <c r="L934" s="16"/>
      <c r="M934" s="16"/>
      <c r="N934" s="16"/>
      <c r="V934" s="158"/>
      <c r="W934" s="16"/>
      <c r="X934" s="16"/>
    </row>
    <row r="935" spans="1:24" ht="15">
      <c r="A935" s="16" t="s">
        <v>65</v>
      </c>
      <c r="B935" s="2" t="s">
        <v>66</v>
      </c>
      <c r="C935" s="31">
        <f>C934+1</f>
        <v>44083</v>
      </c>
      <c r="D935" s="30">
        <v>0.33333333333333331</v>
      </c>
      <c r="E935" s="30">
        <v>0.625</v>
      </c>
      <c r="F935" s="60"/>
      <c r="H935" s="50"/>
      <c r="I935" s="14" t="str">
        <f t="shared" si="9"/>
        <v>1-4</v>
      </c>
      <c r="L935" s="16"/>
      <c r="M935" s="16"/>
      <c r="N935" s="16"/>
      <c r="V935" s="158"/>
      <c r="W935" s="16"/>
      <c r="X935" s="16"/>
    </row>
    <row r="936" spans="1:24" ht="15">
      <c r="A936" s="16" t="s">
        <v>65</v>
      </c>
      <c r="B936" s="2" t="s">
        <v>66</v>
      </c>
      <c r="C936" s="31">
        <f>C935+1</f>
        <v>44084</v>
      </c>
      <c r="D936" s="30">
        <v>0.33333333333333331</v>
      </c>
      <c r="E936" s="30">
        <v>0.625</v>
      </c>
      <c r="F936" s="60"/>
      <c r="H936" s="50"/>
      <c r="I936" s="14" t="str">
        <f t="shared" si="9"/>
        <v>1-4</v>
      </c>
      <c r="L936" s="16"/>
      <c r="M936" s="16"/>
      <c r="N936" s="16"/>
      <c r="V936" s="158"/>
      <c r="W936" s="16"/>
      <c r="X936" s="16"/>
    </row>
    <row r="937" spans="1:24" ht="15">
      <c r="A937" s="16" t="s">
        <v>65</v>
      </c>
      <c r="B937" s="2" t="s">
        <v>66</v>
      </c>
      <c r="C937" s="31">
        <f>C936+1</f>
        <v>44085</v>
      </c>
      <c r="D937" s="30">
        <v>0.33333333333333331</v>
      </c>
      <c r="E937" s="30">
        <v>0.625</v>
      </c>
      <c r="F937" s="60"/>
      <c r="H937" s="50"/>
      <c r="I937" s="14" t="s">
        <v>35</v>
      </c>
      <c r="L937" s="16"/>
      <c r="M937" s="16"/>
      <c r="N937" s="16"/>
      <c r="V937" s="158"/>
      <c r="W937" s="16"/>
      <c r="X937" s="16"/>
    </row>
    <row r="938" spans="1:24" ht="15">
      <c r="A938" s="16" t="s">
        <v>65</v>
      </c>
      <c r="B938" s="2" t="s">
        <v>66</v>
      </c>
      <c r="C938" s="31">
        <f>C937+3</f>
        <v>44088</v>
      </c>
      <c r="D938" s="30">
        <v>0.33333333333333331</v>
      </c>
      <c r="E938" s="30">
        <v>0.625</v>
      </c>
      <c r="F938" s="60"/>
      <c r="H938" s="50"/>
      <c r="I938" s="14" t="str">
        <f t="shared" ref="I938:I946" si="10">I937</f>
        <v>1-4</v>
      </c>
      <c r="L938" s="16"/>
      <c r="M938" s="16"/>
      <c r="N938" s="16"/>
      <c r="V938" s="158"/>
      <c r="W938" s="16"/>
      <c r="X938" s="16"/>
    </row>
    <row r="939" spans="1:24" ht="15">
      <c r="A939" s="16" t="s">
        <v>65</v>
      </c>
      <c r="B939" s="2" t="s">
        <v>66</v>
      </c>
      <c r="C939" s="31">
        <f>C938+1</f>
        <v>44089</v>
      </c>
      <c r="D939" s="30">
        <v>0.33333333333333331</v>
      </c>
      <c r="E939" s="30">
        <v>0.625</v>
      </c>
      <c r="F939" s="60"/>
      <c r="H939" s="50"/>
      <c r="I939" s="14" t="str">
        <f t="shared" si="10"/>
        <v>1-4</v>
      </c>
      <c r="L939" s="16"/>
      <c r="M939" s="16"/>
      <c r="N939" s="16"/>
      <c r="V939" s="158"/>
      <c r="W939" s="16"/>
      <c r="X939" s="16"/>
    </row>
    <row r="940" spans="1:24" ht="15">
      <c r="A940" s="16" t="s">
        <v>65</v>
      </c>
      <c r="B940" s="2" t="s">
        <v>66</v>
      </c>
      <c r="C940" s="31">
        <f>C939+1</f>
        <v>44090</v>
      </c>
      <c r="D940" s="30">
        <v>0.33333333333333331</v>
      </c>
      <c r="E940" s="30">
        <v>0.625</v>
      </c>
      <c r="F940" s="60"/>
      <c r="H940" s="50"/>
      <c r="I940" s="14" t="str">
        <f t="shared" si="10"/>
        <v>1-4</v>
      </c>
      <c r="L940" s="16"/>
      <c r="M940" s="16"/>
      <c r="N940" s="16"/>
      <c r="V940" s="158"/>
      <c r="W940" s="16"/>
      <c r="X940" s="16"/>
    </row>
    <row r="941" spans="1:24" ht="15">
      <c r="A941" s="16" t="s">
        <v>65</v>
      </c>
      <c r="B941" s="2" t="s">
        <v>66</v>
      </c>
      <c r="C941" s="31">
        <f>C940+1</f>
        <v>44091</v>
      </c>
      <c r="D941" s="30">
        <v>0.33333333333333331</v>
      </c>
      <c r="E941" s="30">
        <v>0.625</v>
      </c>
      <c r="F941" s="60"/>
      <c r="H941" s="50"/>
      <c r="I941" s="14" t="str">
        <f t="shared" si="10"/>
        <v>1-4</v>
      </c>
      <c r="L941" s="16"/>
      <c r="M941" s="16"/>
      <c r="N941" s="16"/>
      <c r="V941" s="158"/>
      <c r="W941" s="16"/>
      <c r="X941" s="16"/>
    </row>
    <row r="942" spans="1:24" ht="15">
      <c r="A942" s="16" t="s">
        <v>65</v>
      </c>
      <c r="B942" s="2" t="s">
        <v>66</v>
      </c>
      <c r="C942" s="31">
        <f>C941+1</f>
        <v>44092</v>
      </c>
      <c r="D942" s="30">
        <v>0.33333333333333331</v>
      </c>
      <c r="E942" s="30">
        <v>0.625</v>
      </c>
      <c r="F942" s="60"/>
      <c r="H942" s="50"/>
      <c r="I942" s="14" t="str">
        <f t="shared" si="10"/>
        <v>1-4</v>
      </c>
      <c r="L942" s="16"/>
      <c r="M942" s="16"/>
      <c r="N942" s="16"/>
      <c r="V942" s="158"/>
      <c r="W942" s="16"/>
      <c r="X942" s="16"/>
    </row>
    <row r="943" spans="1:24" ht="15">
      <c r="A943" s="16" t="s">
        <v>65</v>
      </c>
      <c r="B943" s="2" t="s">
        <v>66</v>
      </c>
      <c r="C943" s="31">
        <f t="shared" ref="C943" si="11">C942+3</f>
        <v>44095</v>
      </c>
      <c r="D943" s="30">
        <v>0.33333333333333331</v>
      </c>
      <c r="E943" s="30">
        <v>0.625</v>
      </c>
      <c r="F943" s="16"/>
      <c r="G943" s="16"/>
      <c r="H943" s="50"/>
      <c r="I943" s="14" t="str">
        <f t="shared" si="10"/>
        <v>1-4</v>
      </c>
      <c r="J943" s="16"/>
      <c r="K943" s="16"/>
      <c r="L943" s="16"/>
      <c r="M943" s="16"/>
      <c r="N943" s="16"/>
      <c r="P943" s="16"/>
      <c r="Q943" s="16"/>
      <c r="R943" s="16" t="s">
        <v>42</v>
      </c>
      <c r="V943" s="158"/>
      <c r="W943" s="16"/>
      <c r="X943" s="16"/>
    </row>
    <row r="944" spans="1:24" ht="15">
      <c r="A944" s="16" t="s">
        <v>65</v>
      </c>
      <c r="B944" s="2" t="s">
        <v>66</v>
      </c>
      <c r="C944" s="31">
        <f t="shared" ref="C944:C947" si="12">C943+1</f>
        <v>44096</v>
      </c>
      <c r="D944" s="30">
        <v>0.33333333333333331</v>
      </c>
      <c r="E944" s="30">
        <v>0.625</v>
      </c>
      <c r="F944" s="16"/>
      <c r="G944" s="16"/>
      <c r="H944" s="50"/>
      <c r="I944" s="14" t="str">
        <f t="shared" si="10"/>
        <v>1-4</v>
      </c>
      <c r="J944" s="16"/>
      <c r="K944" s="16"/>
      <c r="L944" s="16"/>
      <c r="M944" s="16"/>
      <c r="N944" s="16"/>
      <c r="P944" s="16"/>
      <c r="Q944" s="16"/>
      <c r="R944" s="16" t="s">
        <v>42</v>
      </c>
      <c r="V944" s="158"/>
      <c r="W944" s="16"/>
      <c r="X944" s="16"/>
    </row>
    <row r="945" spans="1:24" ht="15">
      <c r="A945" s="16" t="s">
        <v>65</v>
      </c>
      <c r="B945" s="2" t="s">
        <v>66</v>
      </c>
      <c r="C945" s="31">
        <f t="shared" si="12"/>
        <v>44097</v>
      </c>
      <c r="D945" s="30">
        <v>0.33333333333333331</v>
      </c>
      <c r="E945" s="30">
        <v>0.625</v>
      </c>
      <c r="H945" s="50"/>
      <c r="I945" s="14" t="str">
        <f t="shared" si="10"/>
        <v>1-4</v>
      </c>
      <c r="L945" s="16"/>
      <c r="M945" s="16"/>
      <c r="N945" s="16"/>
      <c r="R945" t="s">
        <v>42</v>
      </c>
      <c r="V945" s="158"/>
      <c r="W945" s="16"/>
      <c r="X945" s="16"/>
    </row>
    <row r="946" spans="1:24" ht="15">
      <c r="A946" s="16" t="s">
        <v>65</v>
      </c>
      <c r="B946" s="2" t="s">
        <v>66</v>
      </c>
      <c r="C946" s="31">
        <f t="shared" si="12"/>
        <v>44098</v>
      </c>
      <c r="D946" s="30">
        <v>0.33333333333333331</v>
      </c>
      <c r="E946" s="30">
        <v>0.625</v>
      </c>
      <c r="F946" s="60"/>
      <c r="H946" s="50"/>
      <c r="I946" s="14" t="str">
        <f t="shared" si="10"/>
        <v>1-4</v>
      </c>
      <c r="L946" s="16"/>
      <c r="M946" s="16"/>
      <c r="N946" s="16"/>
      <c r="V946" s="158"/>
      <c r="W946" s="16"/>
      <c r="X946" s="16"/>
    </row>
    <row r="947" spans="1:24" ht="15">
      <c r="A947" s="16" t="s">
        <v>65</v>
      </c>
      <c r="B947" s="2" t="s">
        <v>66</v>
      </c>
      <c r="C947" s="31">
        <f t="shared" si="12"/>
        <v>44099</v>
      </c>
      <c r="D947" s="30">
        <v>0.33333333333333331</v>
      </c>
      <c r="E947" s="30">
        <v>0.625</v>
      </c>
      <c r="F947" s="60"/>
      <c r="H947" s="50"/>
      <c r="I947" s="14" t="s">
        <v>35</v>
      </c>
      <c r="L947" s="16"/>
      <c r="M947" s="16"/>
      <c r="N947" s="16"/>
      <c r="V947" s="158"/>
      <c r="W947" s="16"/>
      <c r="X947" s="16"/>
    </row>
    <row r="948" spans="1:24" ht="15">
      <c r="D948" s="30"/>
      <c r="E948" s="30"/>
      <c r="F948" s="60"/>
      <c r="H948" s="18"/>
      <c r="L948" s="16"/>
      <c r="M948" s="16"/>
      <c r="N948" s="16"/>
      <c r="V948" s="158"/>
      <c r="W948" s="16"/>
      <c r="X948" s="16"/>
    </row>
    <row r="949" spans="1:24" ht="15">
      <c r="D949" s="30"/>
      <c r="E949" s="30"/>
      <c r="F949" s="60"/>
      <c r="H949" s="18"/>
      <c r="L949" s="16"/>
      <c r="M949" s="16"/>
      <c r="N949" s="16"/>
      <c r="V949" s="158"/>
      <c r="W949" s="16"/>
      <c r="X949" s="16"/>
    </row>
    <row r="950" spans="1:24" ht="15">
      <c r="A950" s="16" t="s">
        <v>65</v>
      </c>
      <c r="B950" s="2" t="s">
        <v>66</v>
      </c>
      <c r="C950" s="31">
        <f>DATE($T$7, 1, -2) - WEEKDAY(DATE($T$7, 1, 3)) +Table1[[#This Row],[Kal uge]]* 7+Table1[[#This Row],[Uge dag]]-1</f>
        <v>44088</v>
      </c>
      <c r="D950" s="30">
        <v>0.33333333333333331</v>
      </c>
      <c r="E950" s="30">
        <v>0.625</v>
      </c>
      <c r="F950" s="60"/>
      <c r="H950" s="50"/>
      <c r="I950" s="14" t="s">
        <v>84</v>
      </c>
      <c r="L950" s="16"/>
      <c r="M950" s="16"/>
      <c r="N950" s="16"/>
      <c r="P950">
        <v>38</v>
      </c>
      <c r="R950">
        <v>1</v>
      </c>
      <c r="V950" s="158"/>
      <c r="W950" s="16"/>
      <c r="X950" s="16"/>
    </row>
    <row r="951" spans="1:24" ht="15">
      <c r="A951" s="16" t="s">
        <v>65</v>
      </c>
      <c r="B951" s="2" t="s">
        <v>66</v>
      </c>
      <c r="C951" s="31">
        <f>C950+1</f>
        <v>44089</v>
      </c>
      <c r="D951" s="30">
        <v>0.33333333333333331</v>
      </c>
      <c r="E951" s="30">
        <v>0.625</v>
      </c>
      <c r="F951" s="60"/>
      <c r="H951" s="50"/>
      <c r="I951" s="14" t="str">
        <f>I950</f>
        <v>5-8</v>
      </c>
      <c r="L951" s="16"/>
      <c r="M951" s="16"/>
      <c r="N951" s="16"/>
      <c r="V951" s="158"/>
      <c r="W951" s="16"/>
      <c r="X951" s="16"/>
    </row>
    <row r="952" spans="1:24" ht="15">
      <c r="A952" s="16" t="s">
        <v>65</v>
      </c>
      <c r="B952" s="2" t="s">
        <v>66</v>
      </c>
      <c r="C952" s="31">
        <f>C951+1</f>
        <v>44090</v>
      </c>
      <c r="D952" s="30">
        <v>0.33333333333333331</v>
      </c>
      <c r="E952" s="30">
        <v>0.625</v>
      </c>
      <c r="F952" s="60"/>
      <c r="H952" s="50"/>
      <c r="I952" s="14" t="str">
        <f>I951</f>
        <v>5-8</v>
      </c>
      <c r="L952" s="16"/>
      <c r="M952" s="16"/>
      <c r="N952" s="16"/>
      <c r="V952" s="158"/>
      <c r="W952" s="16"/>
      <c r="X952" s="16"/>
    </row>
    <row r="953" spans="1:24" ht="15">
      <c r="A953" s="16" t="s">
        <v>65</v>
      </c>
      <c r="B953" s="2" t="s">
        <v>66</v>
      </c>
      <c r="C953" s="31">
        <f>C952+1</f>
        <v>44091</v>
      </c>
      <c r="D953" s="30">
        <v>0.33333333333333331</v>
      </c>
      <c r="E953" s="30">
        <v>0.625</v>
      </c>
      <c r="F953" s="60"/>
      <c r="H953" s="50"/>
      <c r="I953" s="14" t="str">
        <f>I952</f>
        <v>5-8</v>
      </c>
      <c r="L953" s="16"/>
      <c r="M953" s="16"/>
      <c r="N953" s="16"/>
      <c r="V953" s="158"/>
      <c r="W953" s="16"/>
      <c r="X953" s="16"/>
    </row>
    <row r="954" spans="1:24" ht="15">
      <c r="A954" s="16" t="s">
        <v>65</v>
      </c>
      <c r="B954" s="2" t="s">
        <v>66</v>
      </c>
      <c r="C954" s="31">
        <f>C953+1</f>
        <v>44092</v>
      </c>
      <c r="D954" s="30">
        <v>0.33333333333333331</v>
      </c>
      <c r="E954" s="30">
        <v>0.625</v>
      </c>
      <c r="F954" s="60"/>
      <c r="H954" s="50"/>
      <c r="I954" s="14" t="str">
        <f t="shared" ref="I954:I973" si="13">I953</f>
        <v>5-8</v>
      </c>
      <c r="L954" s="16"/>
      <c r="M954" s="16"/>
      <c r="N954" s="16"/>
      <c r="V954" s="158"/>
      <c r="W954" s="16"/>
      <c r="X954" s="16"/>
    </row>
    <row r="955" spans="1:24" ht="15">
      <c r="A955" s="16" t="s">
        <v>65</v>
      </c>
      <c r="B955" s="2" t="s">
        <v>66</v>
      </c>
      <c r="C955" s="31">
        <f>C954+3</f>
        <v>44095</v>
      </c>
      <c r="D955" s="30">
        <v>0.33333333333333331</v>
      </c>
      <c r="E955" s="30">
        <v>0.625</v>
      </c>
      <c r="F955" s="60"/>
      <c r="H955" s="50"/>
      <c r="I955" s="14" t="str">
        <f t="shared" si="13"/>
        <v>5-8</v>
      </c>
      <c r="L955" s="16"/>
      <c r="M955" s="16"/>
      <c r="N955" s="16"/>
      <c r="V955" s="158"/>
      <c r="W955" s="16"/>
      <c r="X955" s="16"/>
    </row>
    <row r="956" spans="1:24" ht="15">
      <c r="A956" s="16" t="s">
        <v>65</v>
      </c>
      <c r="B956" s="2" t="s">
        <v>66</v>
      </c>
      <c r="C956" s="31">
        <f>C955+1</f>
        <v>44096</v>
      </c>
      <c r="D956" s="30">
        <v>0.33333333333333331</v>
      </c>
      <c r="E956" s="30">
        <v>0.625</v>
      </c>
      <c r="F956" s="60"/>
      <c r="H956" s="50"/>
      <c r="I956" s="14" t="str">
        <f t="shared" si="13"/>
        <v>5-8</v>
      </c>
      <c r="L956" s="16"/>
      <c r="M956" s="16"/>
      <c r="N956" s="16"/>
      <c r="V956" s="158"/>
      <c r="W956" s="16"/>
      <c r="X956" s="16"/>
    </row>
    <row r="957" spans="1:24" ht="15">
      <c r="A957" s="16" t="s">
        <v>65</v>
      </c>
      <c r="B957" s="2" t="s">
        <v>66</v>
      </c>
      <c r="C957" s="31">
        <f>C956+1</f>
        <v>44097</v>
      </c>
      <c r="D957" s="30">
        <v>0.33333333333333331</v>
      </c>
      <c r="E957" s="30">
        <v>0.625</v>
      </c>
      <c r="F957" s="60"/>
      <c r="H957" s="50"/>
      <c r="I957" s="14" t="str">
        <f t="shared" si="13"/>
        <v>5-8</v>
      </c>
      <c r="L957" s="16"/>
      <c r="M957" s="16"/>
      <c r="N957" s="16"/>
      <c r="V957" s="158"/>
      <c r="W957" s="16"/>
      <c r="X957" s="16"/>
    </row>
    <row r="958" spans="1:24" ht="15">
      <c r="A958" s="16" t="s">
        <v>65</v>
      </c>
      <c r="B958" s="2" t="s">
        <v>66</v>
      </c>
      <c r="C958" s="31">
        <f>C957+1</f>
        <v>44098</v>
      </c>
      <c r="D958" s="30">
        <v>0.33333333333333331</v>
      </c>
      <c r="E958" s="30">
        <v>0.625</v>
      </c>
      <c r="F958" s="60"/>
      <c r="H958" s="50"/>
      <c r="I958" s="14" t="str">
        <f t="shared" si="13"/>
        <v>5-8</v>
      </c>
      <c r="L958" s="16"/>
      <c r="M958" s="16"/>
      <c r="N958" s="16"/>
      <c r="V958" s="158"/>
      <c r="W958" s="16"/>
      <c r="X958" s="16"/>
    </row>
    <row r="959" spans="1:24" ht="15">
      <c r="A959" s="16" t="s">
        <v>65</v>
      </c>
      <c r="B959" s="2" t="s">
        <v>66</v>
      </c>
      <c r="C959" s="31">
        <f>C958+1</f>
        <v>44099</v>
      </c>
      <c r="D959" s="30">
        <v>0.33333333333333331</v>
      </c>
      <c r="E959" s="30">
        <v>0.625</v>
      </c>
      <c r="F959" s="60"/>
      <c r="H959" s="50"/>
      <c r="I959" s="14" t="str">
        <f t="shared" si="13"/>
        <v>5-8</v>
      </c>
      <c r="L959" s="16"/>
      <c r="M959" s="16"/>
      <c r="N959" s="16"/>
      <c r="V959" s="158"/>
      <c r="W959" s="16"/>
      <c r="X959" s="16"/>
    </row>
    <row r="960" spans="1:24" ht="15">
      <c r="A960" s="16" t="s">
        <v>65</v>
      </c>
      <c r="B960" s="2" t="s">
        <v>66</v>
      </c>
      <c r="C960" s="31">
        <f>C959+3</f>
        <v>44102</v>
      </c>
      <c r="D960" s="30">
        <v>0.33333333333333331</v>
      </c>
      <c r="E960" s="30">
        <v>0.625</v>
      </c>
      <c r="F960" s="60"/>
      <c r="H960" s="50"/>
      <c r="I960" s="14" t="str">
        <f t="shared" si="13"/>
        <v>5-8</v>
      </c>
      <c r="L960" s="16"/>
      <c r="M960" s="16"/>
      <c r="N960" s="16"/>
      <c r="V960" s="158"/>
      <c r="W960" s="16"/>
      <c r="X960" s="16"/>
    </row>
    <row r="961" spans="1:24" ht="15">
      <c r="A961" s="16" t="s">
        <v>65</v>
      </c>
      <c r="B961" s="2" t="s">
        <v>66</v>
      </c>
      <c r="C961" s="31">
        <f>C960+1</f>
        <v>44103</v>
      </c>
      <c r="D961" s="30">
        <v>0.33333333333333331</v>
      </c>
      <c r="E961" s="30">
        <v>0.625</v>
      </c>
      <c r="F961" s="60"/>
      <c r="H961" s="50"/>
      <c r="I961" s="14" t="str">
        <f t="shared" si="13"/>
        <v>5-8</v>
      </c>
      <c r="L961" s="16"/>
      <c r="M961" s="16"/>
      <c r="N961" s="16"/>
      <c r="V961" s="158"/>
      <c r="W961" s="16"/>
      <c r="X961" s="16"/>
    </row>
    <row r="962" spans="1:24" ht="15">
      <c r="A962" s="16" t="s">
        <v>65</v>
      </c>
      <c r="B962" s="2" t="s">
        <v>66</v>
      </c>
      <c r="C962" s="31">
        <f>C961+1</f>
        <v>44104</v>
      </c>
      <c r="D962" s="30">
        <v>0.33333333333333331</v>
      </c>
      <c r="E962" s="30">
        <v>0.625</v>
      </c>
      <c r="F962" s="60"/>
      <c r="H962" s="50"/>
      <c r="I962" s="14" t="str">
        <f t="shared" si="13"/>
        <v>5-8</v>
      </c>
      <c r="L962" s="16"/>
      <c r="M962" s="16"/>
      <c r="N962" s="16"/>
      <c r="V962" s="158"/>
      <c r="W962" s="16"/>
      <c r="X962" s="16"/>
    </row>
    <row r="963" spans="1:24" ht="15">
      <c r="A963" s="16" t="s">
        <v>65</v>
      </c>
      <c r="B963" s="2" t="s">
        <v>66</v>
      </c>
      <c r="C963" s="31">
        <f>C962+1</f>
        <v>44105</v>
      </c>
      <c r="D963" s="30">
        <v>0.33333333333333331</v>
      </c>
      <c r="E963" s="30">
        <v>0.625</v>
      </c>
      <c r="F963" s="60"/>
      <c r="H963" s="50"/>
      <c r="I963" s="14" t="str">
        <f t="shared" si="13"/>
        <v>5-8</v>
      </c>
      <c r="L963" s="16"/>
      <c r="M963" s="16"/>
      <c r="N963" s="16"/>
      <c r="V963" s="158"/>
      <c r="W963" s="16"/>
      <c r="X963" s="16"/>
    </row>
    <row r="964" spans="1:24" ht="15">
      <c r="A964" s="16" t="s">
        <v>65</v>
      </c>
      <c r="B964" s="2" t="s">
        <v>66</v>
      </c>
      <c r="C964" s="31">
        <f>C963+1</f>
        <v>44106</v>
      </c>
      <c r="D964" s="30">
        <v>0.33333333333333331</v>
      </c>
      <c r="E964" s="30">
        <v>0.625</v>
      </c>
      <c r="F964" s="60"/>
      <c r="H964" s="50"/>
      <c r="I964" s="14" t="str">
        <f t="shared" si="13"/>
        <v>5-8</v>
      </c>
      <c r="L964" s="16"/>
      <c r="M964" s="16"/>
      <c r="N964" s="134" t="s">
        <v>106</v>
      </c>
      <c r="O964" t="s">
        <v>236</v>
      </c>
      <c r="V964" s="158"/>
      <c r="W964" s="16"/>
      <c r="X964" s="16"/>
    </row>
    <row r="965" spans="1:24" ht="15">
      <c r="A965" s="16" t="s">
        <v>65</v>
      </c>
      <c r="B965" s="2" t="s">
        <v>66</v>
      </c>
      <c r="C965" s="31">
        <f>C964+3</f>
        <v>44109</v>
      </c>
      <c r="D965" s="30">
        <v>0.33333333333333331</v>
      </c>
      <c r="E965" s="30">
        <v>0.625</v>
      </c>
      <c r="F965" s="60"/>
      <c r="H965" s="50"/>
      <c r="I965" s="14" t="str">
        <f t="shared" si="13"/>
        <v>5-8</v>
      </c>
      <c r="L965" s="16"/>
      <c r="M965" s="16"/>
      <c r="N965" s="16"/>
      <c r="V965" s="158"/>
      <c r="W965" s="16"/>
      <c r="X965" s="16"/>
    </row>
    <row r="966" spans="1:24" ht="15">
      <c r="A966" s="16" t="s">
        <v>65</v>
      </c>
      <c r="B966" s="2" t="s">
        <v>66</v>
      </c>
      <c r="C966" s="31">
        <f>C965+1</f>
        <v>44110</v>
      </c>
      <c r="D966" s="30">
        <v>0.33333333333333331</v>
      </c>
      <c r="E966" s="30">
        <v>0.625</v>
      </c>
      <c r="F966" s="60"/>
      <c r="H966" s="50"/>
      <c r="I966" s="14" t="str">
        <f t="shared" si="13"/>
        <v>5-8</v>
      </c>
      <c r="L966" s="16"/>
      <c r="M966" s="16"/>
      <c r="N966" s="16"/>
      <c r="V966" s="158"/>
      <c r="W966" s="16"/>
      <c r="X966" s="16"/>
    </row>
    <row r="967" spans="1:24" ht="15">
      <c r="A967" s="16" t="s">
        <v>65</v>
      </c>
      <c r="B967" s="2" t="s">
        <v>66</v>
      </c>
      <c r="C967" s="31">
        <f>C966+1</f>
        <v>44111</v>
      </c>
      <c r="D967" s="30">
        <v>0.33333333333333331</v>
      </c>
      <c r="E967" s="30">
        <v>0.625</v>
      </c>
      <c r="F967" s="60"/>
      <c r="H967" s="50"/>
      <c r="I967" s="14" t="str">
        <f t="shared" si="13"/>
        <v>5-8</v>
      </c>
      <c r="L967" s="16"/>
      <c r="M967" s="16"/>
      <c r="N967" s="16"/>
      <c r="V967" s="158"/>
      <c r="W967" s="16"/>
      <c r="X967" s="16"/>
    </row>
    <row r="968" spans="1:24" ht="15">
      <c r="A968" s="16" t="s">
        <v>65</v>
      </c>
      <c r="B968" s="2" t="s">
        <v>66</v>
      </c>
      <c r="C968" s="31">
        <f>C967+1</f>
        <v>44112</v>
      </c>
      <c r="D968" s="30">
        <v>0.33333333333333331</v>
      </c>
      <c r="E968" s="30">
        <v>0.625</v>
      </c>
      <c r="F968" s="60"/>
      <c r="H968" s="50"/>
      <c r="I968" s="14" t="str">
        <f t="shared" si="13"/>
        <v>5-8</v>
      </c>
      <c r="L968" s="16"/>
      <c r="M968" s="16"/>
      <c r="N968" s="16"/>
      <c r="V968" s="158"/>
      <c r="W968" s="16"/>
      <c r="X968" s="16"/>
    </row>
    <row r="969" spans="1:24" ht="15">
      <c r="A969" s="16" t="s">
        <v>65</v>
      </c>
      <c r="B969" s="2" t="s">
        <v>66</v>
      </c>
      <c r="C969" s="31">
        <f>C968+1</f>
        <v>44113</v>
      </c>
      <c r="D969" s="30">
        <v>0.33333333333333331</v>
      </c>
      <c r="E969" s="30">
        <v>0.625</v>
      </c>
      <c r="F969" s="60"/>
      <c r="H969" s="50"/>
      <c r="I969" s="14" t="str">
        <f t="shared" si="13"/>
        <v>5-8</v>
      </c>
      <c r="L969" s="16"/>
      <c r="M969" s="16"/>
      <c r="N969" s="16"/>
      <c r="V969" s="158"/>
      <c r="W969" s="16"/>
      <c r="X969" s="16"/>
    </row>
    <row r="970" spans="1:24" ht="15">
      <c r="A970" s="16" t="s">
        <v>65</v>
      </c>
      <c r="B970" s="2" t="s">
        <v>66</v>
      </c>
      <c r="C970" s="31">
        <f t="shared" ref="C970" si="14">C969+3</f>
        <v>44116</v>
      </c>
      <c r="D970" s="30">
        <v>0.33333333333333331</v>
      </c>
      <c r="E970" s="30">
        <v>0.625</v>
      </c>
      <c r="F970" s="16"/>
      <c r="G970" s="16"/>
      <c r="H970" s="50"/>
      <c r="I970" s="14" t="str">
        <f t="shared" si="13"/>
        <v>5-8</v>
      </c>
      <c r="J970" s="16"/>
      <c r="K970" s="16"/>
      <c r="L970" s="16"/>
      <c r="M970" s="16"/>
      <c r="N970" s="16"/>
      <c r="P970" s="16"/>
      <c r="Q970" s="16"/>
      <c r="R970" s="16" t="s">
        <v>42</v>
      </c>
      <c r="V970" s="158"/>
      <c r="W970" s="16"/>
      <c r="X970" s="16"/>
    </row>
    <row r="971" spans="1:24" ht="15">
      <c r="A971" s="16" t="s">
        <v>65</v>
      </c>
      <c r="B971" s="2" t="s">
        <v>66</v>
      </c>
      <c r="C971" s="31">
        <f t="shared" ref="C971:C974" si="15">C970+1</f>
        <v>44117</v>
      </c>
      <c r="D971" s="30">
        <v>0.33333333333333331</v>
      </c>
      <c r="E971" s="30">
        <v>0.625</v>
      </c>
      <c r="F971" s="16"/>
      <c r="G971" s="16"/>
      <c r="H971" s="50"/>
      <c r="I971" s="14" t="str">
        <f t="shared" si="13"/>
        <v>5-8</v>
      </c>
      <c r="J971" s="16"/>
      <c r="K971" s="16"/>
      <c r="L971" s="16"/>
      <c r="M971" s="16"/>
      <c r="N971" s="16"/>
      <c r="P971" s="16"/>
      <c r="Q971" s="16"/>
      <c r="R971" s="16" t="s">
        <v>42</v>
      </c>
      <c r="V971" s="158"/>
      <c r="W971" s="16"/>
      <c r="X971" s="16"/>
    </row>
    <row r="972" spans="1:24" ht="15">
      <c r="A972" s="16" t="s">
        <v>65</v>
      </c>
      <c r="B972" s="2" t="s">
        <v>66</v>
      </c>
      <c r="C972" s="31">
        <f t="shared" si="15"/>
        <v>44118</v>
      </c>
      <c r="D972" s="30">
        <v>0.33333333333333331</v>
      </c>
      <c r="E972" s="30">
        <v>0.625</v>
      </c>
      <c r="H972" s="50"/>
      <c r="I972" s="14" t="str">
        <f t="shared" si="13"/>
        <v>5-8</v>
      </c>
      <c r="L972" s="16"/>
      <c r="M972" s="16"/>
      <c r="N972" s="16"/>
      <c r="R972" t="s">
        <v>42</v>
      </c>
      <c r="V972" s="158"/>
      <c r="W972" s="16"/>
      <c r="X972" s="16"/>
    </row>
    <row r="973" spans="1:24" ht="15">
      <c r="A973" s="16" t="s">
        <v>65</v>
      </c>
      <c r="B973" s="2" t="s">
        <v>66</v>
      </c>
      <c r="C973" s="31">
        <f t="shared" si="15"/>
        <v>44119</v>
      </c>
      <c r="D973" s="30">
        <v>0.33333333333333331</v>
      </c>
      <c r="E973" s="30">
        <v>0.625</v>
      </c>
      <c r="F973" s="60"/>
      <c r="H973" s="50"/>
      <c r="I973" s="14" t="str">
        <f t="shared" si="13"/>
        <v>5-8</v>
      </c>
      <c r="L973" s="16"/>
      <c r="M973" s="16"/>
      <c r="N973" s="16"/>
      <c r="V973" s="158"/>
      <c r="W973" s="16"/>
      <c r="X973" s="16"/>
    </row>
    <row r="974" spans="1:24" ht="15">
      <c r="A974" s="16" t="s">
        <v>65</v>
      </c>
      <c r="B974" s="2" t="s">
        <v>66</v>
      </c>
      <c r="C974" s="31">
        <f t="shared" si="15"/>
        <v>44120</v>
      </c>
      <c r="D974" s="30">
        <v>0.33333333333333331</v>
      </c>
      <c r="E974" s="30">
        <v>0.625</v>
      </c>
      <c r="F974" s="60"/>
      <c r="H974" s="50"/>
      <c r="I974" s="14" t="str">
        <f>I973</f>
        <v>5-8</v>
      </c>
      <c r="L974" s="16"/>
      <c r="M974" s="16"/>
      <c r="N974" s="16"/>
      <c r="V974" s="158"/>
      <c r="W974" s="16"/>
      <c r="X974" s="16"/>
    </row>
    <row r="975" spans="1:24" ht="15">
      <c r="D975" s="30"/>
      <c r="E975" s="30"/>
      <c r="F975" s="60"/>
      <c r="H975" s="18"/>
      <c r="L975" s="16"/>
      <c r="M975" s="16"/>
      <c r="N975" s="16"/>
      <c r="W975" s="16"/>
      <c r="X975" s="16"/>
    </row>
    <row r="976" spans="1:24" ht="15">
      <c r="D976" s="30"/>
      <c r="E976" s="30"/>
      <c r="F976" s="60"/>
      <c r="H976" s="18"/>
      <c r="L976" s="16"/>
      <c r="M976" s="16"/>
      <c r="N976" s="16"/>
      <c r="W976" s="16"/>
      <c r="X976" s="16"/>
    </row>
    <row r="977" spans="1:24" ht="15">
      <c r="A977" s="16" t="s">
        <v>65</v>
      </c>
      <c r="B977" s="2" t="s">
        <v>66</v>
      </c>
      <c r="C977" s="31">
        <f>DATE($T$7, 1, -2) - WEEKDAY(DATE($T$7, 1, 3)) +Table1[[#This Row],[Kal uge]]* 7+Table1[[#This Row],[Uge dag]]-1</f>
        <v>44123</v>
      </c>
      <c r="D977" s="30">
        <v>0.33333333333333331</v>
      </c>
      <c r="E977" s="30">
        <v>0.625</v>
      </c>
      <c r="F977" s="60"/>
      <c r="H977" s="50"/>
      <c r="I977" s="14" t="s">
        <v>86</v>
      </c>
      <c r="L977" s="16"/>
      <c r="M977" s="16"/>
      <c r="N977" s="16"/>
      <c r="P977">
        <v>43</v>
      </c>
      <c r="R977">
        <v>1</v>
      </c>
      <c r="W977" s="16"/>
      <c r="X977" s="16"/>
    </row>
    <row r="978" spans="1:24" ht="15">
      <c r="A978" s="16" t="s">
        <v>65</v>
      </c>
      <c r="B978" s="2" t="s">
        <v>66</v>
      </c>
      <c r="C978" s="31">
        <f>C977+1</f>
        <v>44124</v>
      </c>
      <c r="D978" s="30">
        <v>0.33333333333333331</v>
      </c>
      <c r="E978" s="30">
        <v>0.625</v>
      </c>
      <c r="F978" s="60"/>
      <c r="H978" s="50"/>
      <c r="I978" s="14" t="str">
        <f>I977</f>
        <v>9-12</v>
      </c>
      <c r="L978" s="16"/>
      <c r="M978" s="16"/>
      <c r="N978" s="16"/>
      <c r="W978" s="16"/>
      <c r="X978" s="16"/>
    </row>
    <row r="979" spans="1:24" ht="15">
      <c r="A979" s="16" t="s">
        <v>65</v>
      </c>
      <c r="B979" s="2" t="s">
        <v>66</v>
      </c>
      <c r="C979" s="31">
        <f>C978+1</f>
        <v>44125</v>
      </c>
      <c r="D979" s="30">
        <v>0.33333333333333331</v>
      </c>
      <c r="E979" s="30">
        <v>0.625</v>
      </c>
      <c r="F979" s="60"/>
      <c r="H979" s="50"/>
      <c r="I979" s="14" t="str">
        <f>I978</f>
        <v>9-12</v>
      </c>
      <c r="L979" s="16"/>
      <c r="M979" s="16"/>
      <c r="N979" s="16"/>
      <c r="W979" s="16"/>
      <c r="X979" s="16"/>
    </row>
    <row r="980" spans="1:24" ht="15">
      <c r="A980" s="16" t="s">
        <v>65</v>
      </c>
      <c r="B980" s="2" t="s">
        <v>66</v>
      </c>
      <c r="C980" s="31">
        <f>C979+1</f>
        <v>44126</v>
      </c>
      <c r="D980" s="30">
        <v>0.33333333333333331</v>
      </c>
      <c r="E980" s="30">
        <v>0.625</v>
      </c>
      <c r="F980" s="60"/>
      <c r="H980" s="50"/>
      <c r="I980" s="14" t="str">
        <f>I979</f>
        <v>9-12</v>
      </c>
      <c r="L980" s="16"/>
      <c r="M980" s="16"/>
      <c r="N980" s="16"/>
      <c r="W980" s="16"/>
      <c r="X980" s="16"/>
    </row>
    <row r="981" spans="1:24" ht="15">
      <c r="A981" s="16" t="s">
        <v>65</v>
      </c>
      <c r="B981" s="2" t="s">
        <v>66</v>
      </c>
      <c r="C981" s="31">
        <f>C980+1</f>
        <v>44127</v>
      </c>
      <c r="D981" s="30">
        <v>0.33333333333333331</v>
      </c>
      <c r="E981" s="30">
        <v>0.625</v>
      </c>
      <c r="F981" s="60"/>
      <c r="H981" s="50"/>
      <c r="I981" s="14" t="str">
        <f t="shared" ref="I981:I1000" si="16">I980</f>
        <v>9-12</v>
      </c>
      <c r="L981" s="16"/>
      <c r="M981" s="16"/>
      <c r="N981" s="16"/>
      <c r="W981" s="16"/>
      <c r="X981" s="16"/>
    </row>
    <row r="982" spans="1:24" ht="15">
      <c r="A982" s="16" t="s">
        <v>65</v>
      </c>
      <c r="B982" s="2" t="s">
        <v>66</v>
      </c>
      <c r="C982" s="31">
        <f>C981+3</f>
        <v>44130</v>
      </c>
      <c r="D982" s="30">
        <v>0.33333333333333331</v>
      </c>
      <c r="E982" s="30">
        <v>0.625</v>
      </c>
      <c r="F982" s="60"/>
      <c r="H982" s="50"/>
      <c r="I982" s="14" t="str">
        <f t="shared" si="16"/>
        <v>9-12</v>
      </c>
      <c r="L982" s="16"/>
      <c r="M982" s="16"/>
      <c r="N982" s="16"/>
      <c r="W982" s="16"/>
      <c r="X982" s="16"/>
    </row>
    <row r="983" spans="1:24" ht="15">
      <c r="A983" s="16" t="s">
        <v>65</v>
      </c>
      <c r="B983" s="2" t="s">
        <v>66</v>
      </c>
      <c r="C983" s="31">
        <f>C982+1</f>
        <v>44131</v>
      </c>
      <c r="D983" s="30">
        <v>0.33333333333333331</v>
      </c>
      <c r="E983" s="30">
        <v>0.625</v>
      </c>
      <c r="F983" s="60"/>
      <c r="H983" s="50"/>
      <c r="I983" s="14" t="str">
        <f t="shared" si="16"/>
        <v>9-12</v>
      </c>
      <c r="L983" s="16"/>
      <c r="M983" s="16"/>
      <c r="N983" s="16"/>
      <c r="W983" s="16"/>
      <c r="X983" s="16"/>
    </row>
    <row r="984" spans="1:24" ht="15">
      <c r="A984" s="16" t="s">
        <v>65</v>
      </c>
      <c r="B984" s="2" t="s">
        <v>66</v>
      </c>
      <c r="C984" s="31">
        <f>C983+1</f>
        <v>44132</v>
      </c>
      <c r="D984" s="30">
        <v>0.33333333333333331</v>
      </c>
      <c r="E984" s="30">
        <v>0.625</v>
      </c>
      <c r="F984" s="60"/>
      <c r="H984" s="50"/>
      <c r="I984" s="14" t="str">
        <f t="shared" si="16"/>
        <v>9-12</v>
      </c>
      <c r="L984" s="16"/>
      <c r="M984" s="16"/>
      <c r="N984" s="16"/>
      <c r="W984" s="16"/>
      <c r="X984" s="16"/>
    </row>
    <row r="985" spans="1:24" ht="15">
      <c r="A985" s="16" t="s">
        <v>65</v>
      </c>
      <c r="B985" s="2" t="s">
        <v>66</v>
      </c>
      <c r="C985" s="31">
        <f>C984+1</f>
        <v>44133</v>
      </c>
      <c r="D985" s="30">
        <v>0.33333333333333331</v>
      </c>
      <c r="E985" s="30">
        <v>0.625</v>
      </c>
      <c r="F985" s="60"/>
      <c r="H985" s="50"/>
      <c r="I985" s="14" t="str">
        <f t="shared" si="16"/>
        <v>9-12</v>
      </c>
      <c r="L985" s="16"/>
      <c r="M985" s="16"/>
      <c r="N985" s="16"/>
      <c r="W985" s="16"/>
      <c r="X985" s="16"/>
    </row>
    <row r="986" spans="1:24" ht="15">
      <c r="A986" s="16" t="s">
        <v>65</v>
      </c>
      <c r="B986" s="2" t="s">
        <v>66</v>
      </c>
      <c r="C986" s="31">
        <f>C985+1</f>
        <v>44134</v>
      </c>
      <c r="D986" s="30">
        <v>0.33333333333333331</v>
      </c>
      <c r="E986" s="30">
        <v>0.625</v>
      </c>
      <c r="F986" s="60"/>
      <c r="H986" s="50"/>
      <c r="I986" s="14" t="str">
        <f t="shared" si="16"/>
        <v>9-12</v>
      </c>
      <c r="L986" s="16"/>
      <c r="M986" s="16"/>
      <c r="N986" s="16"/>
      <c r="W986" s="16"/>
      <c r="X986" s="16"/>
    </row>
    <row r="987" spans="1:24" ht="15">
      <c r="A987" s="16" t="s">
        <v>65</v>
      </c>
      <c r="B987" s="2" t="s">
        <v>66</v>
      </c>
      <c r="C987" s="31">
        <f>C986+3</f>
        <v>44137</v>
      </c>
      <c r="D987" s="30">
        <v>0.33333333333333331</v>
      </c>
      <c r="E987" s="30">
        <v>0.625</v>
      </c>
      <c r="F987" s="60"/>
      <c r="H987" s="50"/>
      <c r="I987" s="14" t="str">
        <f t="shared" si="16"/>
        <v>9-12</v>
      </c>
      <c r="L987" s="16"/>
      <c r="M987" s="16"/>
      <c r="N987" s="16"/>
      <c r="W987" s="16"/>
      <c r="X987" s="16"/>
    </row>
    <row r="988" spans="1:24" ht="15">
      <c r="A988" s="16" t="s">
        <v>65</v>
      </c>
      <c r="B988" s="2" t="s">
        <v>66</v>
      </c>
      <c r="C988" s="31">
        <f>C987+1</f>
        <v>44138</v>
      </c>
      <c r="D988" s="30">
        <v>0.33333333333333331</v>
      </c>
      <c r="E988" s="30">
        <v>0.625</v>
      </c>
      <c r="F988" s="60"/>
      <c r="H988" s="50"/>
      <c r="I988" s="14" t="str">
        <f t="shared" si="16"/>
        <v>9-12</v>
      </c>
      <c r="L988" s="16"/>
      <c r="M988" s="16"/>
      <c r="N988" s="16"/>
      <c r="W988" s="16"/>
      <c r="X988" s="16"/>
    </row>
    <row r="989" spans="1:24" ht="15">
      <c r="A989" s="16" t="s">
        <v>65</v>
      </c>
      <c r="B989" s="2" t="s">
        <v>66</v>
      </c>
      <c r="C989" s="31">
        <f>C988+1</f>
        <v>44139</v>
      </c>
      <c r="D989" s="30">
        <v>0.33333333333333331</v>
      </c>
      <c r="E989" s="30">
        <v>0.625</v>
      </c>
      <c r="F989" s="60"/>
      <c r="H989" s="50"/>
      <c r="I989" s="14" t="str">
        <f t="shared" si="16"/>
        <v>9-12</v>
      </c>
      <c r="L989" s="16"/>
      <c r="M989" s="16"/>
      <c r="N989" s="16"/>
      <c r="W989" s="16"/>
      <c r="X989" s="16"/>
    </row>
    <row r="990" spans="1:24" ht="15">
      <c r="A990" s="16" t="s">
        <v>65</v>
      </c>
      <c r="B990" s="2" t="s">
        <v>66</v>
      </c>
      <c r="C990" s="31">
        <f>C989+1</f>
        <v>44140</v>
      </c>
      <c r="D990" s="30">
        <v>0.33333333333333331</v>
      </c>
      <c r="E990" s="30">
        <v>0.625</v>
      </c>
      <c r="F990" s="60"/>
      <c r="H990" s="50"/>
      <c r="I990" s="14" t="str">
        <f t="shared" si="16"/>
        <v>9-12</v>
      </c>
      <c r="L990" s="16"/>
      <c r="M990" s="16"/>
      <c r="N990" s="16"/>
      <c r="W990" s="16"/>
      <c r="X990" s="16"/>
    </row>
    <row r="991" spans="1:24" ht="15">
      <c r="A991" s="16" t="s">
        <v>65</v>
      </c>
      <c r="B991" s="2" t="s">
        <v>66</v>
      </c>
      <c r="C991" s="31">
        <f>C990+1</f>
        <v>44141</v>
      </c>
      <c r="D991" s="30">
        <v>0.33333333333333331</v>
      </c>
      <c r="E991" s="30">
        <v>0.625</v>
      </c>
      <c r="F991" s="60"/>
      <c r="H991" s="50"/>
      <c r="I991" s="14" t="str">
        <f t="shared" si="16"/>
        <v>9-12</v>
      </c>
      <c r="L991" s="16"/>
      <c r="M991" s="16"/>
      <c r="N991" s="16"/>
      <c r="W991" s="16"/>
      <c r="X991" s="16"/>
    </row>
    <row r="992" spans="1:24" ht="15">
      <c r="A992" s="16" t="s">
        <v>65</v>
      </c>
      <c r="B992" s="2" t="s">
        <v>66</v>
      </c>
      <c r="C992" s="31">
        <f>C991+3</f>
        <v>44144</v>
      </c>
      <c r="D992" s="30">
        <v>0.33333333333333331</v>
      </c>
      <c r="E992" s="30">
        <v>0.625</v>
      </c>
      <c r="F992" s="60"/>
      <c r="H992" s="50"/>
      <c r="I992" s="14" t="str">
        <f t="shared" si="16"/>
        <v>9-12</v>
      </c>
      <c r="L992" s="16"/>
      <c r="M992" s="16"/>
      <c r="N992" s="16"/>
      <c r="W992" s="16"/>
      <c r="X992" s="16"/>
    </row>
    <row r="993" spans="1:24" ht="15">
      <c r="A993" s="16" t="s">
        <v>65</v>
      </c>
      <c r="B993" s="2" t="s">
        <v>66</v>
      </c>
      <c r="C993" s="31">
        <f>C992+1</f>
        <v>44145</v>
      </c>
      <c r="D993" s="30">
        <v>0.33333333333333331</v>
      </c>
      <c r="E993" s="30">
        <v>0.625</v>
      </c>
      <c r="F993" s="60"/>
      <c r="H993" s="50"/>
      <c r="I993" s="14" t="str">
        <f t="shared" si="16"/>
        <v>9-12</v>
      </c>
      <c r="L993" s="16"/>
      <c r="M993" s="16"/>
      <c r="N993" s="16"/>
      <c r="W993" s="16"/>
      <c r="X993" s="16"/>
    </row>
    <row r="994" spans="1:24" ht="15">
      <c r="A994" s="16" t="s">
        <v>65</v>
      </c>
      <c r="B994" s="2" t="s">
        <v>66</v>
      </c>
      <c r="C994" s="31">
        <f>C993+1</f>
        <v>44146</v>
      </c>
      <c r="D994" s="30">
        <v>0.33333333333333331</v>
      </c>
      <c r="E994" s="30">
        <v>0.625</v>
      </c>
      <c r="F994" s="60"/>
      <c r="H994" s="50"/>
      <c r="I994" s="14" t="str">
        <f t="shared" si="16"/>
        <v>9-12</v>
      </c>
      <c r="L994" s="16"/>
      <c r="M994" s="16"/>
      <c r="N994" s="16"/>
      <c r="W994" s="16"/>
      <c r="X994" s="16"/>
    </row>
    <row r="995" spans="1:24" ht="15">
      <c r="A995" s="16" t="s">
        <v>65</v>
      </c>
      <c r="B995" s="2" t="s">
        <v>66</v>
      </c>
      <c r="C995" s="31">
        <f>C994+1</f>
        <v>44147</v>
      </c>
      <c r="D995" s="30">
        <v>0.33333333333333331</v>
      </c>
      <c r="E995" s="30">
        <v>0.625</v>
      </c>
      <c r="F995" s="60"/>
      <c r="H995" s="50"/>
      <c r="I995" s="14" t="str">
        <f t="shared" si="16"/>
        <v>9-12</v>
      </c>
      <c r="L995" s="16"/>
      <c r="M995" s="16"/>
      <c r="N995" s="16"/>
      <c r="W995" s="16"/>
      <c r="X995" s="16"/>
    </row>
    <row r="996" spans="1:24" ht="15">
      <c r="A996" s="16" t="s">
        <v>65</v>
      </c>
      <c r="B996" s="2" t="s">
        <v>66</v>
      </c>
      <c r="C996" s="31">
        <f>C995+1</f>
        <v>44148</v>
      </c>
      <c r="D996" s="30">
        <v>0.33333333333333331</v>
      </c>
      <c r="E996" s="30">
        <v>0.625</v>
      </c>
      <c r="F996" s="60"/>
      <c r="H996" s="50"/>
      <c r="I996" s="14" t="str">
        <f t="shared" si="16"/>
        <v>9-12</v>
      </c>
      <c r="L996" s="16"/>
      <c r="M996" s="16"/>
      <c r="N996" s="16"/>
      <c r="W996" s="16"/>
      <c r="X996" s="16"/>
    </row>
    <row r="997" spans="1:24" ht="15">
      <c r="A997" s="16" t="s">
        <v>65</v>
      </c>
      <c r="B997" s="2" t="s">
        <v>66</v>
      </c>
      <c r="C997" s="31">
        <f t="shared" ref="C997" si="17">C996+3</f>
        <v>44151</v>
      </c>
      <c r="D997" s="30">
        <v>0.33333333333333331</v>
      </c>
      <c r="E997" s="30">
        <v>0.625</v>
      </c>
      <c r="F997" s="16"/>
      <c r="G997" s="16"/>
      <c r="H997" s="50"/>
      <c r="I997" s="14" t="str">
        <f t="shared" si="16"/>
        <v>9-12</v>
      </c>
      <c r="J997" s="16"/>
      <c r="K997" s="16"/>
      <c r="L997" s="16"/>
      <c r="M997" s="16"/>
      <c r="N997" s="16"/>
      <c r="P997" s="16"/>
      <c r="Q997" s="16"/>
      <c r="R997" s="16" t="s">
        <v>42</v>
      </c>
      <c r="W997" s="16"/>
      <c r="X997" s="16"/>
    </row>
    <row r="998" spans="1:24" ht="15">
      <c r="A998" s="16" t="s">
        <v>65</v>
      </c>
      <c r="B998" s="2" t="s">
        <v>66</v>
      </c>
      <c r="C998" s="31">
        <f t="shared" ref="C998:C1001" si="18">C997+1</f>
        <v>44152</v>
      </c>
      <c r="D998" s="30">
        <v>0.33333333333333331</v>
      </c>
      <c r="E998" s="30">
        <v>0.625</v>
      </c>
      <c r="F998" s="16"/>
      <c r="G998" s="16"/>
      <c r="H998" s="50"/>
      <c r="I998" s="14" t="str">
        <f t="shared" si="16"/>
        <v>9-12</v>
      </c>
      <c r="J998" s="16"/>
      <c r="K998" s="16"/>
      <c r="L998" s="16"/>
      <c r="M998" s="16"/>
      <c r="N998" s="16"/>
      <c r="P998" s="16"/>
      <c r="Q998" s="16"/>
      <c r="R998" s="16" t="s">
        <v>42</v>
      </c>
      <c r="W998" s="16"/>
      <c r="X998" s="16"/>
    </row>
    <row r="999" spans="1:24" ht="15">
      <c r="A999" s="16" t="s">
        <v>65</v>
      </c>
      <c r="B999" s="2" t="s">
        <v>66</v>
      </c>
      <c r="C999" s="31">
        <f t="shared" si="18"/>
        <v>44153</v>
      </c>
      <c r="D999" s="30">
        <v>0.33333333333333331</v>
      </c>
      <c r="E999" s="30">
        <v>0.625</v>
      </c>
      <c r="H999" s="50"/>
      <c r="I999" s="14" t="str">
        <f t="shared" si="16"/>
        <v>9-12</v>
      </c>
      <c r="L999" s="16"/>
      <c r="M999" s="16"/>
      <c r="N999" s="16"/>
      <c r="R999" t="s">
        <v>42</v>
      </c>
      <c r="W999" s="16"/>
      <c r="X999" s="16"/>
    </row>
    <row r="1000" spans="1:24" ht="15">
      <c r="A1000" s="16" t="s">
        <v>65</v>
      </c>
      <c r="B1000" s="2" t="s">
        <v>66</v>
      </c>
      <c r="C1000" s="31">
        <f t="shared" si="18"/>
        <v>44154</v>
      </c>
      <c r="D1000" s="30">
        <v>0.33333333333333331</v>
      </c>
      <c r="E1000" s="30">
        <v>0.625</v>
      </c>
      <c r="F1000" s="60"/>
      <c r="H1000" s="50"/>
      <c r="I1000" s="14" t="str">
        <f t="shared" si="16"/>
        <v>9-12</v>
      </c>
      <c r="L1000" s="16"/>
      <c r="M1000" s="16"/>
      <c r="N1000" s="16"/>
      <c r="W1000" s="16"/>
      <c r="X1000" s="16"/>
    </row>
    <row r="1001" spans="1:24" ht="15">
      <c r="A1001" s="16" t="s">
        <v>65</v>
      </c>
      <c r="B1001" s="2" t="s">
        <v>66</v>
      </c>
      <c r="C1001" s="31">
        <f t="shared" si="18"/>
        <v>44155</v>
      </c>
      <c r="D1001" s="30">
        <v>0.33333333333333331</v>
      </c>
      <c r="E1001" s="30">
        <v>0.625</v>
      </c>
      <c r="F1001" s="60"/>
      <c r="H1001" s="50"/>
      <c r="I1001" s="14" t="str">
        <f>I1000</f>
        <v>9-12</v>
      </c>
      <c r="L1001" s="16"/>
      <c r="M1001" s="16"/>
      <c r="N1001" s="16"/>
      <c r="W1001" s="16"/>
      <c r="X1001" s="16"/>
    </row>
    <row r="1002" spans="1:24" ht="15">
      <c r="D1002" s="30"/>
      <c r="E1002" s="30"/>
      <c r="F1002" s="60"/>
      <c r="H1002" s="18"/>
      <c r="L1002" s="16"/>
      <c r="M1002" s="16"/>
      <c r="N1002" s="16"/>
      <c r="W1002" s="16"/>
      <c r="X1002" s="16"/>
    </row>
    <row r="1003" spans="1:24">
      <c r="D1003" s="27"/>
      <c r="E1003" s="27"/>
      <c r="F1003" s="60"/>
      <c r="H1003" s="18"/>
      <c r="L1003" s="16"/>
      <c r="M1003" s="16"/>
      <c r="N1003" s="16"/>
      <c r="W1003" s="16"/>
      <c r="X1003" s="16"/>
    </row>
    <row r="1004" spans="1:24" ht="15">
      <c r="A1004" s="16" t="s">
        <v>65</v>
      </c>
      <c r="B1004" s="2" t="s">
        <v>66</v>
      </c>
      <c r="C1004" s="31">
        <f>DATE($T$7, 1, -2) - WEEKDAY(DATE($T$7, 1, 3)) +Table1[[#This Row],[Kal uge]]* 7+Table1[[#This Row],[Uge dag]]-1</f>
        <v>44144</v>
      </c>
      <c r="D1004" s="30">
        <v>0.33333333333333331</v>
      </c>
      <c r="E1004" s="30">
        <v>0.625</v>
      </c>
      <c r="F1004" s="60"/>
      <c r="H1004" s="50"/>
      <c r="I1004" s="14" t="s">
        <v>85</v>
      </c>
      <c r="L1004" s="16"/>
      <c r="M1004" s="16"/>
      <c r="N1004" s="16"/>
      <c r="P1004">
        <v>46</v>
      </c>
      <c r="R1004">
        <v>1</v>
      </c>
      <c r="W1004" s="16"/>
      <c r="X1004" s="16"/>
    </row>
    <row r="1005" spans="1:24" ht="15">
      <c r="A1005" s="16" t="s">
        <v>65</v>
      </c>
      <c r="B1005" s="2" t="s">
        <v>66</v>
      </c>
      <c r="C1005" s="31">
        <f>C1004+1</f>
        <v>44145</v>
      </c>
      <c r="D1005" s="30">
        <v>0.33333333333333331</v>
      </c>
      <c r="E1005" s="30">
        <v>0.625</v>
      </c>
      <c r="F1005" s="60"/>
      <c r="H1005" s="50"/>
      <c r="I1005" s="14" t="str">
        <f>I1004</f>
        <v>13-16</v>
      </c>
      <c r="L1005" s="16"/>
      <c r="M1005" s="16"/>
      <c r="N1005" s="16"/>
      <c r="W1005" s="16"/>
      <c r="X1005" s="16"/>
    </row>
    <row r="1006" spans="1:24" ht="15">
      <c r="A1006" s="16" t="s">
        <v>65</v>
      </c>
      <c r="B1006" s="2" t="s">
        <v>66</v>
      </c>
      <c r="C1006" s="31">
        <f>C1005+1</f>
        <v>44146</v>
      </c>
      <c r="D1006" s="30">
        <v>0.33333333333333331</v>
      </c>
      <c r="E1006" s="30">
        <v>0.625</v>
      </c>
      <c r="F1006" s="60"/>
      <c r="H1006" s="50"/>
      <c r="I1006" s="14" t="str">
        <f>I1005</f>
        <v>13-16</v>
      </c>
      <c r="L1006" s="16"/>
      <c r="M1006" s="16"/>
      <c r="N1006" s="16"/>
      <c r="W1006" s="16"/>
      <c r="X1006" s="16"/>
    </row>
    <row r="1007" spans="1:24" ht="15">
      <c r="A1007" s="16" t="s">
        <v>65</v>
      </c>
      <c r="B1007" s="2" t="s">
        <v>66</v>
      </c>
      <c r="C1007" s="31">
        <f>C1006+1</f>
        <v>44147</v>
      </c>
      <c r="D1007" s="30">
        <v>0.33333333333333331</v>
      </c>
      <c r="E1007" s="30">
        <v>0.625</v>
      </c>
      <c r="F1007" s="60"/>
      <c r="H1007" s="50"/>
      <c r="I1007" s="14" t="str">
        <f>I1006</f>
        <v>13-16</v>
      </c>
      <c r="L1007" s="16"/>
      <c r="M1007" s="16"/>
      <c r="N1007" s="16"/>
      <c r="W1007" s="16"/>
      <c r="X1007" s="16"/>
    </row>
    <row r="1008" spans="1:24" ht="15">
      <c r="A1008" s="16" t="s">
        <v>65</v>
      </c>
      <c r="B1008" s="2" t="s">
        <v>66</v>
      </c>
      <c r="C1008" s="31">
        <f>C1007+1</f>
        <v>44148</v>
      </c>
      <c r="D1008" s="30">
        <v>0.33333333333333331</v>
      </c>
      <c r="E1008" s="30">
        <v>0.625</v>
      </c>
      <c r="F1008" s="60"/>
      <c r="H1008" s="50"/>
      <c r="I1008" s="14" t="str">
        <f t="shared" ref="I1008:I1027" si="19">I1007</f>
        <v>13-16</v>
      </c>
      <c r="L1008" s="16"/>
      <c r="M1008" s="16"/>
      <c r="N1008" s="16"/>
      <c r="W1008" s="16"/>
      <c r="X1008" s="16"/>
    </row>
    <row r="1009" spans="1:24" ht="15">
      <c r="A1009" s="16" t="s">
        <v>65</v>
      </c>
      <c r="B1009" s="2" t="s">
        <v>66</v>
      </c>
      <c r="C1009" s="31">
        <f>C1008+3</f>
        <v>44151</v>
      </c>
      <c r="D1009" s="30">
        <v>0.33333333333333331</v>
      </c>
      <c r="E1009" s="30">
        <v>0.625</v>
      </c>
      <c r="F1009" s="60"/>
      <c r="H1009" s="50"/>
      <c r="I1009" s="14" t="str">
        <f t="shared" si="19"/>
        <v>13-16</v>
      </c>
      <c r="L1009" s="16"/>
      <c r="M1009" s="16"/>
      <c r="N1009" s="16"/>
      <c r="W1009" s="16"/>
      <c r="X1009" s="16"/>
    </row>
    <row r="1010" spans="1:24" ht="15">
      <c r="A1010" s="16" t="s">
        <v>65</v>
      </c>
      <c r="B1010" s="2" t="s">
        <v>66</v>
      </c>
      <c r="C1010" s="31">
        <f>C1009+1</f>
        <v>44152</v>
      </c>
      <c r="D1010" s="30">
        <v>0.33333333333333331</v>
      </c>
      <c r="E1010" s="30">
        <v>0.625</v>
      </c>
      <c r="F1010" s="60"/>
      <c r="H1010" s="50"/>
      <c r="I1010" s="14" t="str">
        <f t="shared" si="19"/>
        <v>13-16</v>
      </c>
      <c r="L1010" s="16"/>
      <c r="M1010" s="16"/>
      <c r="N1010" s="16"/>
      <c r="W1010" s="16"/>
      <c r="X1010" s="16"/>
    </row>
    <row r="1011" spans="1:24" ht="15">
      <c r="A1011" s="16" t="s">
        <v>65</v>
      </c>
      <c r="B1011" s="2" t="s">
        <v>66</v>
      </c>
      <c r="C1011" s="31">
        <f>C1010+1</f>
        <v>44153</v>
      </c>
      <c r="D1011" s="30">
        <v>0.33333333333333331</v>
      </c>
      <c r="E1011" s="30">
        <v>0.625</v>
      </c>
      <c r="F1011" s="60"/>
      <c r="H1011" s="50"/>
      <c r="I1011" s="14" t="str">
        <f t="shared" si="19"/>
        <v>13-16</v>
      </c>
      <c r="L1011" s="16"/>
      <c r="M1011" s="16"/>
      <c r="N1011" s="16"/>
      <c r="W1011" s="16"/>
      <c r="X1011" s="16"/>
    </row>
    <row r="1012" spans="1:24" ht="15">
      <c r="A1012" s="16" t="s">
        <v>65</v>
      </c>
      <c r="B1012" s="2" t="s">
        <v>66</v>
      </c>
      <c r="C1012" s="31">
        <f>C1011+1</f>
        <v>44154</v>
      </c>
      <c r="D1012" s="30">
        <v>0.33333333333333331</v>
      </c>
      <c r="E1012" s="30">
        <v>0.625</v>
      </c>
      <c r="F1012" s="60"/>
      <c r="H1012" s="50"/>
      <c r="I1012" s="14" t="str">
        <f t="shared" si="19"/>
        <v>13-16</v>
      </c>
      <c r="L1012" s="16"/>
      <c r="M1012" s="16"/>
      <c r="N1012" s="16"/>
      <c r="W1012" s="16"/>
      <c r="X1012" s="16"/>
    </row>
    <row r="1013" spans="1:24" ht="15">
      <c r="A1013" s="16" t="s">
        <v>65</v>
      </c>
      <c r="B1013" s="2" t="s">
        <v>66</v>
      </c>
      <c r="C1013" s="31">
        <f>C1012+1</f>
        <v>44155</v>
      </c>
      <c r="D1013" s="30">
        <v>0.33333333333333331</v>
      </c>
      <c r="E1013" s="30">
        <v>0.625</v>
      </c>
      <c r="F1013" s="60"/>
      <c r="H1013" s="50"/>
      <c r="I1013" s="14" t="str">
        <f t="shared" si="19"/>
        <v>13-16</v>
      </c>
      <c r="L1013" s="16"/>
      <c r="M1013" s="16"/>
      <c r="N1013" s="16"/>
      <c r="W1013" s="16"/>
      <c r="X1013" s="16"/>
    </row>
    <row r="1014" spans="1:24" ht="15">
      <c r="A1014" s="16" t="s">
        <v>65</v>
      </c>
      <c r="B1014" s="2" t="s">
        <v>66</v>
      </c>
      <c r="C1014" s="31">
        <f>C1013+3</f>
        <v>44158</v>
      </c>
      <c r="D1014" s="30">
        <v>0.33333333333333331</v>
      </c>
      <c r="E1014" s="30">
        <v>0.625</v>
      </c>
      <c r="F1014" s="60"/>
      <c r="H1014" s="50"/>
      <c r="I1014" s="14" t="str">
        <f t="shared" si="19"/>
        <v>13-16</v>
      </c>
      <c r="L1014" s="16"/>
      <c r="M1014" s="16"/>
      <c r="N1014" s="16"/>
      <c r="W1014" s="16"/>
      <c r="X1014" s="16"/>
    </row>
    <row r="1015" spans="1:24" ht="15">
      <c r="A1015" s="16" t="s">
        <v>65</v>
      </c>
      <c r="B1015" s="2" t="s">
        <v>66</v>
      </c>
      <c r="C1015" s="31">
        <f>C1014+1</f>
        <v>44159</v>
      </c>
      <c r="D1015" s="30">
        <v>0.33333333333333331</v>
      </c>
      <c r="E1015" s="30">
        <v>0.625</v>
      </c>
      <c r="F1015" s="60"/>
      <c r="H1015" s="50"/>
      <c r="I1015" s="14" t="str">
        <f t="shared" si="19"/>
        <v>13-16</v>
      </c>
      <c r="L1015" s="16"/>
      <c r="M1015" s="16"/>
      <c r="N1015" s="16"/>
      <c r="W1015" s="16"/>
      <c r="X1015" s="16"/>
    </row>
    <row r="1016" spans="1:24" ht="15">
      <c r="A1016" s="16" t="s">
        <v>65</v>
      </c>
      <c r="B1016" s="2" t="s">
        <v>66</v>
      </c>
      <c r="C1016" s="31">
        <f>C1015+1</f>
        <v>44160</v>
      </c>
      <c r="D1016" s="30">
        <v>0.33333333333333331</v>
      </c>
      <c r="E1016" s="30">
        <v>0.625</v>
      </c>
      <c r="F1016" s="60"/>
      <c r="H1016" s="50"/>
      <c r="I1016" s="14" t="str">
        <f t="shared" si="19"/>
        <v>13-16</v>
      </c>
      <c r="L1016" s="16"/>
      <c r="M1016" s="16"/>
      <c r="N1016" s="16"/>
      <c r="W1016" s="16"/>
      <c r="X1016" s="16"/>
    </row>
    <row r="1017" spans="1:24" ht="15">
      <c r="A1017" s="16" t="s">
        <v>65</v>
      </c>
      <c r="B1017" s="2" t="s">
        <v>66</v>
      </c>
      <c r="C1017" s="31">
        <f>C1016+1</f>
        <v>44161</v>
      </c>
      <c r="D1017" s="30">
        <v>0.33333333333333331</v>
      </c>
      <c r="E1017" s="30">
        <v>0.625</v>
      </c>
      <c r="F1017" s="60"/>
      <c r="H1017" s="50"/>
      <c r="I1017" s="14" t="str">
        <f t="shared" si="19"/>
        <v>13-16</v>
      </c>
      <c r="L1017" s="16"/>
      <c r="M1017" s="16"/>
      <c r="N1017" s="16"/>
      <c r="W1017" s="16"/>
      <c r="X1017" s="16"/>
    </row>
    <row r="1018" spans="1:24" ht="15">
      <c r="A1018" s="16" t="s">
        <v>65</v>
      </c>
      <c r="B1018" s="2" t="s">
        <v>66</v>
      </c>
      <c r="C1018" s="31">
        <f>C1017+1</f>
        <v>44162</v>
      </c>
      <c r="D1018" s="30">
        <v>0.33333333333333331</v>
      </c>
      <c r="E1018" s="30">
        <v>0.625</v>
      </c>
      <c r="F1018" s="60"/>
      <c r="H1018" s="50"/>
      <c r="I1018" s="14" t="str">
        <f t="shared" si="19"/>
        <v>13-16</v>
      </c>
      <c r="L1018" s="16"/>
      <c r="M1018" s="16"/>
      <c r="N1018" s="16"/>
      <c r="W1018" s="16"/>
      <c r="X1018" s="16"/>
    </row>
    <row r="1019" spans="1:24" ht="15">
      <c r="A1019" s="16" t="s">
        <v>65</v>
      </c>
      <c r="B1019" s="2" t="s">
        <v>66</v>
      </c>
      <c r="C1019" s="31">
        <f>C1018+3</f>
        <v>44165</v>
      </c>
      <c r="D1019" s="30">
        <v>0.33333333333333331</v>
      </c>
      <c r="E1019" s="30">
        <v>0.625</v>
      </c>
      <c r="F1019" s="60"/>
      <c r="H1019" s="50"/>
      <c r="I1019" s="14" t="str">
        <f t="shared" si="19"/>
        <v>13-16</v>
      </c>
      <c r="L1019" s="16"/>
      <c r="M1019" s="16"/>
      <c r="N1019" s="16"/>
      <c r="W1019" s="16"/>
      <c r="X1019" s="16"/>
    </row>
    <row r="1020" spans="1:24" ht="15">
      <c r="A1020" s="16" t="s">
        <v>65</v>
      </c>
      <c r="B1020" s="2" t="s">
        <v>66</v>
      </c>
      <c r="C1020" s="31">
        <f>C1019+1</f>
        <v>44166</v>
      </c>
      <c r="D1020" s="30">
        <v>0.33333333333333331</v>
      </c>
      <c r="E1020" s="30">
        <v>0.625</v>
      </c>
      <c r="F1020" s="60"/>
      <c r="H1020" s="50"/>
      <c r="I1020" s="14" t="str">
        <f t="shared" si="19"/>
        <v>13-16</v>
      </c>
      <c r="L1020" s="16"/>
      <c r="M1020" s="16"/>
      <c r="N1020" s="16"/>
      <c r="W1020" s="16"/>
      <c r="X1020" s="16"/>
    </row>
    <row r="1021" spans="1:24" ht="15">
      <c r="A1021" s="16" t="s">
        <v>65</v>
      </c>
      <c r="B1021" s="2" t="s">
        <v>66</v>
      </c>
      <c r="C1021" s="31">
        <f>C1020+1</f>
        <v>44167</v>
      </c>
      <c r="D1021" s="30">
        <v>0.33333333333333331</v>
      </c>
      <c r="E1021" s="30">
        <v>0.625</v>
      </c>
      <c r="F1021" s="60"/>
      <c r="H1021" s="50"/>
      <c r="I1021" s="14" t="str">
        <f t="shared" si="19"/>
        <v>13-16</v>
      </c>
      <c r="L1021" s="16"/>
      <c r="M1021" s="16"/>
      <c r="N1021" s="16"/>
      <c r="W1021" s="16"/>
      <c r="X1021" s="16"/>
    </row>
    <row r="1022" spans="1:24" ht="15">
      <c r="A1022" s="16" t="s">
        <v>65</v>
      </c>
      <c r="B1022" s="2" t="s">
        <v>66</v>
      </c>
      <c r="C1022" s="31">
        <f>C1021+1</f>
        <v>44168</v>
      </c>
      <c r="D1022" s="30">
        <v>0.33333333333333331</v>
      </c>
      <c r="E1022" s="30">
        <v>0.625</v>
      </c>
      <c r="F1022" s="60"/>
      <c r="H1022" s="50"/>
      <c r="I1022" s="14" t="str">
        <f t="shared" si="19"/>
        <v>13-16</v>
      </c>
      <c r="L1022" s="16"/>
      <c r="M1022" s="16"/>
      <c r="N1022" s="16"/>
      <c r="W1022" s="16"/>
      <c r="X1022" s="16"/>
    </row>
    <row r="1023" spans="1:24" ht="15">
      <c r="A1023" s="16" t="s">
        <v>65</v>
      </c>
      <c r="B1023" s="2" t="s">
        <v>66</v>
      </c>
      <c r="C1023" s="31">
        <f>C1022+1</f>
        <v>44169</v>
      </c>
      <c r="D1023" s="30">
        <v>0.33333333333333331</v>
      </c>
      <c r="E1023" s="30">
        <v>0.625</v>
      </c>
      <c r="F1023" s="60"/>
      <c r="H1023" s="50"/>
      <c r="I1023" s="14" t="str">
        <f t="shared" si="19"/>
        <v>13-16</v>
      </c>
      <c r="L1023" s="16"/>
      <c r="M1023" s="16"/>
      <c r="N1023" s="16"/>
      <c r="W1023" s="16"/>
      <c r="X1023" s="16"/>
    </row>
    <row r="1024" spans="1:24" ht="15">
      <c r="A1024" s="16" t="s">
        <v>65</v>
      </c>
      <c r="B1024" s="2" t="s">
        <v>66</v>
      </c>
      <c r="C1024" s="31">
        <f t="shared" ref="C1024" si="20">C1023+3</f>
        <v>44172</v>
      </c>
      <c r="D1024" s="30">
        <v>0.33333333333333331</v>
      </c>
      <c r="E1024" s="30">
        <v>0.625</v>
      </c>
      <c r="F1024" s="16"/>
      <c r="G1024" s="16"/>
      <c r="H1024" s="50"/>
      <c r="I1024" s="14" t="str">
        <f t="shared" si="19"/>
        <v>13-16</v>
      </c>
      <c r="J1024" s="16"/>
      <c r="K1024" s="16"/>
      <c r="L1024" s="16"/>
      <c r="M1024" s="16"/>
      <c r="N1024" s="16"/>
      <c r="P1024" s="16"/>
      <c r="Q1024" s="16"/>
      <c r="R1024" s="16" t="s">
        <v>42</v>
      </c>
      <c r="W1024" s="16"/>
      <c r="X1024" s="16"/>
    </row>
    <row r="1025" spans="1:24" ht="15">
      <c r="A1025" s="16" t="s">
        <v>65</v>
      </c>
      <c r="B1025" s="2" t="s">
        <v>66</v>
      </c>
      <c r="C1025" s="31">
        <f t="shared" ref="C1025:C1027" si="21">C1024+1</f>
        <v>44173</v>
      </c>
      <c r="D1025" s="30">
        <v>0.33333333333333331</v>
      </c>
      <c r="E1025" s="30">
        <v>0.625</v>
      </c>
      <c r="F1025" s="16"/>
      <c r="G1025" s="16"/>
      <c r="H1025" s="50"/>
      <c r="I1025" s="14" t="str">
        <f t="shared" si="19"/>
        <v>13-16</v>
      </c>
      <c r="J1025" s="16"/>
      <c r="K1025" s="16"/>
      <c r="L1025" s="16"/>
      <c r="M1025" s="16"/>
      <c r="N1025" s="16"/>
      <c r="P1025" s="16"/>
      <c r="Q1025" s="16"/>
      <c r="R1025" s="16" t="s">
        <v>42</v>
      </c>
      <c r="W1025" s="16"/>
      <c r="X1025" s="16"/>
    </row>
    <row r="1026" spans="1:24" ht="15">
      <c r="A1026" s="16" t="s">
        <v>65</v>
      </c>
      <c r="B1026" s="2" t="s">
        <v>66</v>
      </c>
      <c r="C1026" s="31">
        <f t="shared" si="21"/>
        <v>44174</v>
      </c>
      <c r="D1026" s="30">
        <v>0.33333333333333331</v>
      </c>
      <c r="E1026" s="30">
        <v>0.625</v>
      </c>
      <c r="H1026" s="50"/>
      <c r="I1026" s="14" t="str">
        <f t="shared" si="19"/>
        <v>13-16</v>
      </c>
      <c r="M1026" s="16"/>
      <c r="R1026" t="s">
        <v>42</v>
      </c>
      <c r="W1026" s="16"/>
      <c r="X1026" s="16"/>
    </row>
    <row r="1027" spans="1:24" ht="15">
      <c r="A1027" s="16" t="s">
        <v>65</v>
      </c>
      <c r="B1027" s="2" t="s">
        <v>66</v>
      </c>
      <c r="C1027" s="31">
        <f t="shared" si="21"/>
        <v>44175</v>
      </c>
      <c r="D1027" s="30">
        <v>0.33333333333333331</v>
      </c>
      <c r="E1027" s="30">
        <v>0.625</v>
      </c>
      <c r="F1027" s="60"/>
      <c r="H1027" s="50"/>
      <c r="I1027" s="14" t="str">
        <f t="shared" si="19"/>
        <v>13-16</v>
      </c>
      <c r="M1027" s="16"/>
      <c r="W1027" s="16"/>
      <c r="X1027" s="16"/>
    </row>
    <row r="1028" spans="1:24" ht="15">
      <c r="A1028" s="16" t="s">
        <v>65</v>
      </c>
      <c r="B1028" s="2" t="s">
        <v>66</v>
      </c>
      <c r="C1028" s="31">
        <f>C1027+1</f>
        <v>44176</v>
      </c>
      <c r="D1028" s="30">
        <v>0.33333333333333331</v>
      </c>
      <c r="E1028" s="30">
        <v>0.625</v>
      </c>
      <c r="F1028" s="60"/>
      <c r="H1028" s="50"/>
      <c r="I1028" s="14" t="str">
        <f>I1027</f>
        <v>13-16</v>
      </c>
      <c r="M1028" s="16"/>
      <c r="W1028" s="16"/>
      <c r="X1028" s="16"/>
    </row>
    <row r="1029" spans="1:24" ht="15">
      <c r="D1029" s="30"/>
      <c r="E1029" s="30"/>
      <c r="F1029" s="60"/>
      <c r="H1029" s="18"/>
      <c r="M1029" s="16"/>
      <c r="W1029" s="16"/>
      <c r="X1029" s="16"/>
    </row>
    <row r="1030" spans="1:24" ht="20.25">
      <c r="B1030" s="70" t="s">
        <v>96</v>
      </c>
      <c r="D1030" s="30"/>
      <c r="E1030" s="30"/>
      <c r="F1030" s="60"/>
      <c r="H1030" s="18"/>
      <c r="M1030" s="16"/>
      <c r="W1030" s="16"/>
      <c r="X1030" s="16"/>
    </row>
    <row r="1031" spans="1:24" ht="15">
      <c r="A1031" s="16" t="s">
        <v>97</v>
      </c>
      <c r="B1031" s="2" t="s">
        <v>98</v>
      </c>
      <c r="C1031" s="31">
        <f>DATE($T$7, 1, -2) - WEEKDAY(DATE($T$7, 1, 3)) +Table1[[#This Row],[Kal uge]]* 7+Table1[[#This Row],[Uge dag]]-1</f>
        <v>44106</v>
      </c>
      <c r="D1031" s="30">
        <v>0.45833333333333331</v>
      </c>
      <c r="E1031" s="30">
        <v>0.75</v>
      </c>
      <c r="F1031" s="60"/>
      <c r="G1031" t="s">
        <v>99</v>
      </c>
      <c r="H1031" s="18"/>
      <c r="I1031" s="14" t="s">
        <v>24</v>
      </c>
      <c r="M1031" s="16"/>
      <c r="N1031" s="134" t="s">
        <v>107</v>
      </c>
      <c r="O1031" t="s">
        <v>237</v>
      </c>
      <c r="P1031">
        <v>40</v>
      </c>
      <c r="R1031">
        <v>5</v>
      </c>
      <c r="W1031" s="16"/>
      <c r="X1031" s="16"/>
    </row>
    <row r="1440" spans="3:24">
      <c r="C1440" s="60"/>
      <c r="D1440" s="27"/>
      <c r="E1440" s="27"/>
      <c r="F1440" s="60"/>
      <c r="M1440" s="16"/>
      <c r="W1440" s="16"/>
      <c r="X1440" s="16"/>
    </row>
    <row r="1441" spans="4:24">
      <c r="D1441" s="27"/>
      <c r="E1441" s="27"/>
      <c r="H1441" s="18"/>
      <c r="M1441" s="16"/>
      <c r="R1441" t="s">
        <v>42</v>
      </c>
      <c r="W1441" s="16"/>
      <c r="X1441" s="16"/>
    </row>
    <row r="1442" spans="4:24">
      <c r="D1442" s="27"/>
      <c r="E1442" s="27"/>
      <c r="H1442" s="18"/>
      <c r="M1442" s="16"/>
      <c r="R1442" t="s">
        <v>42</v>
      </c>
      <c r="W1442" s="16"/>
      <c r="X1442" s="16"/>
    </row>
    <row r="1443" spans="4:24">
      <c r="D1443" s="27"/>
      <c r="E1443" s="27"/>
      <c r="H1443" s="18"/>
      <c r="M1443" s="16"/>
      <c r="R1443" t="s">
        <v>42</v>
      </c>
      <c r="W1443" s="16"/>
      <c r="X1443" s="16"/>
    </row>
    <row r="1444" spans="4:24" ht="15">
      <c r="E1444" s="4" t="str">
        <f t="shared" ref="E1444:E1472" si="22">IF(B1444="","",B1444)</f>
        <v/>
      </c>
      <c r="H1444" s="18"/>
      <c r="M1444" s="16"/>
      <c r="W1444" s="16"/>
      <c r="X1444" s="16"/>
    </row>
    <row r="1445" spans="4:24" ht="15">
      <c r="E1445" s="4" t="str">
        <f t="shared" si="22"/>
        <v/>
      </c>
      <c r="H1445" s="18"/>
      <c r="M1445" s="16"/>
      <c r="W1445" s="16"/>
      <c r="X1445" s="16"/>
    </row>
    <row r="1446" spans="4:24" ht="15">
      <c r="E1446" s="4" t="str">
        <f t="shared" si="22"/>
        <v/>
      </c>
      <c r="H1446" s="18"/>
      <c r="M1446" s="16"/>
      <c r="W1446" s="16"/>
      <c r="X1446" s="16"/>
    </row>
    <row r="1447" spans="4:24" ht="15">
      <c r="E1447" s="4" t="str">
        <f t="shared" si="22"/>
        <v/>
      </c>
      <c r="H1447" s="18"/>
      <c r="M1447" s="16"/>
      <c r="W1447" s="16"/>
      <c r="X1447" s="16"/>
    </row>
    <row r="1448" spans="4:24" ht="15">
      <c r="E1448" s="4" t="str">
        <f t="shared" si="22"/>
        <v/>
      </c>
      <c r="H1448" s="18"/>
      <c r="M1448" s="16"/>
      <c r="W1448" s="16"/>
      <c r="X1448" s="16"/>
    </row>
    <row r="1449" spans="4:24" ht="15">
      <c r="E1449" s="4" t="str">
        <f t="shared" si="22"/>
        <v/>
      </c>
      <c r="H1449" s="18"/>
      <c r="M1449" s="16"/>
      <c r="W1449" s="16"/>
      <c r="X1449" s="16"/>
    </row>
    <row r="1450" spans="4:24" ht="15">
      <c r="E1450" s="4" t="str">
        <f t="shared" si="22"/>
        <v/>
      </c>
      <c r="H1450" s="18"/>
      <c r="M1450" s="16"/>
      <c r="W1450" s="16"/>
      <c r="X1450" s="16"/>
    </row>
    <row r="1451" spans="4:24" ht="15">
      <c r="E1451" s="4" t="str">
        <f t="shared" si="22"/>
        <v/>
      </c>
      <c r="H1451" s="18"/>
      <c r="M1451" s="16"/>
      <c r="W1451" s="16"/>
      <c r="X1451" s="16"/>
    </row>
    <row r="1452" spans="4:24" ht="15">
      <c r="E1452" s="4" t="str">
        <f t="shared" si="22"/>
        <v/>
      </c>
      <c r="H1452" s="18"/>
      <c r="M1452" s="16"/>
      <c r="W1452" s="16"/>
      <c r="X1452" s="16"/>
    </row>
    <row r="1453" spans="4:24" ht="15">
      <c r="E1453" s="4" t="str">
        <f t="shared" si="22"/>
        <v/>
      </c>
      <c r="H1453" s="18"/>
      <c r="M1453" s="16"/>
      <c r="W1453" s="16"/>
      <c r="X1453" s="16"/>
    </row>
    <row r="1454" spans="4:24" ht="15">
      <c r="E1454" s="4" t="str">
        <f t="shared" si="22"/>
        <v/>
      </c>
      <c r="H1454" s="18"/>
      <c r="M1454" s="16"/>
      <c r="W1454" s="16"/>
      <c r="X1454" s="16"/>
    </row>
    <row r="1455" spans="4:24" ht="15">
      <c r="E1455" s="4" t="str">
        <f t="shared" si="22"/>
        <v/>
      </c>
      <c r="H1455" s="18"/>
      <c r="M1455" s="16"/>
      <c r="W1455" s="16"/>
      <c r="X1455" s="16"/>
    </row>
    <row r="1456" spans="4:24" ht="15">
      <c r="E1456" s="4" t="str">
        <f t="shared" si="22"/>
        <v/>
      </c>
      <c r="H1456" s="18"/>
      <c r="M1456" s="16"/>
      <c r="W1456" s="16"/>
      <c r="X1456" s="16"/>
    </row>
    <row r="1457" spans="5:24" ht="15">
      <c r="E1457" s="4" t="str">
        <f t="shared" si="22"/>
        <v/>
      </c>
      <c r="H1457" s="18"/>
      <c r="M1457" s="16"/>
      <c r="W1457" s="16"/>
      <c r="X1457" s="16"/>
    </row>
    <row r="1458" spans="5:24" ht="15">
      <c r="E1458" s="4" t="str">
        <f t="shared" si="22"/>
        <v/>
      </c>
      <c r="H1458" s="18"/>
      <c r="M1458" s="16"/>
      <c r="W1458" s="16"/>
      <c r="X1458" s="16"/>
    </row>
    <row r="1459" spans="5:24" ht="15">
      <c r="E1459" s="4" t="str">
        <f t="shared" si="22"/>
        <v/>
      </c>
      <c r="H1459" s="18"/>
      <c r="M1459" s="16"/>
      <c r="W1459" s="16"/>
      <c r="X1459" s="16"/>
    </row>
    <row r="1460" spans="5:24" ht="15">
      <c r="E1460" s="4" t="str">
        <f t="shared" si="22"/>
        <v/>
      </c>
      <c r="H1460" s="18"/>
      <c r="M1460" s="16"/>
      <c r="W1460" s="16"/>
      <c r="X1460" s="16"/>
    </row>
    <row r="1461" spans="5:24" ht="15">
      <c r="E1461" s="4" t="str">
        <f t="shared" si="22"/>
        <v/>
      </c>
      <c r="H1461" s="18"/>
      <c r="M1461" s="16"/>
      <c r="W1461" s="16"/>
      <c r="X1461" s="16"/>
    </row>
    <row r="1462" spans="5:24" ht="15">
      <c r="E1462" s="4" t="str">
        <f t="shared" si="22"/>
        <v/>
      </c>
      <c r="H1462" s="18"/>
      <c r="M1462" s="16"/>
      <c r="W1462" s="16"/>
      <c r="X1462" s="16"/>
    </row>
    <row r="1463" spans="5:24" ht="15">
      <c r="E1463" s="4" t="str">
        <f t="shared" si="22"/>
        <v/>
      </c>
      <c r="H1463" s="18"/>
      <c r="M1463" s="16"/>
      <c r="W1463" s="16"/>
      <c r="X1463" s="16"/>
    </row>
    <row r="1464" spans="5:24" ht="15">
      <c r="E1464" s="4" t="str">
        <f t="shared" si="22"/>
        <v/>
      </c>
      <c r="H1464" s="18"/>
      <c r="M1464" s="16"/>
      <c r="W1464" s="16"/>
      <c r="X1464" s="16"/>
    </row>
    <row r="1465" spans="5:24" ht="15">
      <c r="E1465" s="4" t="str">
        <f t="shared" si="22"/>
        <v/>
      </c>
      <c r="H1465" s="18"/>
      <c r="M1465" s="16"/>
      <c r="W1465" s="16"/>
      <c r="X1465" s="16"/>
    </row>
    <row r="1466" spans="5:24" ht="15">
      <c r="E1466" s="4" t="str">
        <f t="shared" si="22"/>
        <v/>
      </c>
      <c r="H1466" s="18"/>
      <c r="M1466" s="16"/>
      <c r="W1466" s="16"/>
      <c r="X1466" s="16"/>
    </row>
    <row r="1467" spans="5:24" ht="15">
      <c r="E1467" s="4" t="str">
        <f t="shared" si="22"/>
        <v/>
      </c>
      <c r="H1467" s="18"/>
      <c r="M1467" s="16"/>
      <c r="W1467" s="16"/>
      <c r="X1467" s="16"/>
    </row>
    <row r="1468" spans="5:24" ht="15">
      <c r="E1468" s="4" t="str">
        <f t="shared" si="22"/>
        <v/>
      </c>
      <c r="H1468" s="18"/>
      <c r="M1468" s="16"/>
      <c r="W1468" s="16"/>
      <c r="X1468" s="16"/>
    </row>
    <row r="1469" spans="5:24" ht="15">
      <c r="E1469" s="4" t="str">
        <f t="shared" si="22"/>
        <v/>
      </c>
      <c r="H1469" s="18"/>
      <c r="M1469" s="16"/>
      <c r="W1469" s="16"/>
      <c r="X1469" s="16"/>
    </row>
    <row r="1470" spans="5:24" ht="15">
      <c r="E1470" s="4" t="str">
        <f t="shared" si="22"/>
        <v/>
      </c>
      <c r="H1470" s="18"/>
      <c r="M1470" s="16"/>
      <c r="W1470" s="16"/>
      <c r="X1470" s="16"/>
    </row>
    <row r="1471" spans="5:24" ht="15">
      <c r="E1471" s="4" t="str">
        <f t="shared" si="22"/>
        <v/>
      </c>
      <c r="H1471" s="18"/>
      <c r="M1471" s="16"/>
      <c r="W1471" s="16"/>
      <c r="X1471" s="16"/>
    </row>
    <row r="1472" spans="5:24" ht="15">
      <c r="E1472" s="4" t="str">
        <f t="shared" si="22"/>
        <v/>
      </c>
      <c r="H1472" s="18"/>
      <c r="M1472" s="16"/>
      <c r="W1472" s="16"/>
      <c r="X1472" s="16"/>
    </row>
    <row r="1473" spans="5:24" ht="15">
      <c r="E1473" s="4" t="str">
        <f t="shared" ref="E1473:E1504" si="23">IF(B1473="","",B1473)</f>
        <v/>
      </c>
      <c r="H1473" s="18"/>
      <c r="M1473" s="16"/>
      <c r="W1473" s="16"/>
      <c r="X1473" s="16"/>
    </row>
    <row r="1474" spans="5:24" ht="15">
      <c r="E1474" s="4" t="str">
        <f t="shared" si="23"/>
        <v/>
      </c>
      <c r="H1474" s="18"/>
      <c r="M1474" s="16"/>
      <c r="W1474" s="16"/>
      <c r="X1474" s="16"/>
    </row>
    <row r="1475" spans="5:24" ht="15">
      <c r="E1475" s="4" t="str">
        <f t="shared" si="23"/>
        <v/>
      </c>
      <c r="H1475" s="18"/>
      <c r="M1475" s="16"/>
      <c r="W1475" s="16"/>
      <c r="X1475" s="16"/>
    </row>
    <row r="1476" spans="5:24" ht="15">
      <c r="E1476" s="4" t="str">
        <f t="shared" si="23"/>
        <v/>
      </c>
      <c r="H1476" s="18"/>
      <c r="M1476" s="16"/>
      <c r="W1476" s="16"/>
      <c r="X1476" s="16"/>
    </row>
    <row r="1477" spans="5:24" ht="15">
      <c r="E1477" s="4" t="str">
        <f t="shared" si="23"/>
        <v/>
      </c>
      <c r="H1477" s="18"/>
      <c r="M1477" s="16"/>
      <c r="W1477" s="16"/>
      <c r="X1477" s="16"/>
    </row>
    <row r="1478" spans="5:24" ht="15">
      <c r="E1478" s="4" t="str">
        <f t="shared" si="23"/>
        <v/>
      </c>
      <c r="H1478" s="18"/>
      <c r="M1478" s="16"/>
      <c r="W1478" s="16"/>
      <c r="X1478" s="16"/>
    </row>
    <row r="1479" spans="5:24" ht="15">
      <c r="E1479" s="4" t="str">
        <f t="shared" si="23"/>
        <v/>
      </c>
      <c r="H1479" s="18"/>
      <c r="M1479" s="16"/>
      <c r="W1479" s="16"/>
      <c r="X1479" s="16"/>
    </row>
    <row r="1480" spans="5:24" ht="15">
      <c r="E1480" s="4" t="str">
        <f t="shared" si="23"/>
        <v/>
      </c>
      <c r="H1480" s="18"/>
      <c r="M1480" s="16"/>
      <c r="W1480" s="16"/>
      <c r="X1480" s="16"/>
    </row>
    <row r="1481" spans="5:24" ht="15">
      <c r="E1481" s="4" t="str">
        <f t="shared" si="23"/>
        <v/>
      </c>
      <c r="H1481" s="18"/>
      <c r="M1481" s="16"/>
      <c r="W1481" s="16"/>
      <c r="X1481" s="16"/>
    </row>
    <row r="1482" spans="5:24" ht="15">
      <c r="E1482" s="4" t="str">
        <f t="shared" si="23"/>
        <v/>
      </c>
      <c r="H1482" s="18"/>
      <c r="M1482" s="16"/>
      <c r="W1482" s="16"/>
      <c r="X1482" s="16"/>
    </row>
    <row r="1483" spans="5:24" ht="15">
      <c r="E1483" s="4" t="str">
        <f t="shared" si="23"/>
        <v/>
      </c>
      <c r="H1483" s="18"/>
      <c r="M1483" s="16"/>
      <c r="W1483" s="16"/>
      <c r="X1483" s="16"/>
    </row>
    <row r="1484" spans="5:24" ht="15">
      <c r="E1484" s="4" t="str">
        <f t="shared" si="23"/>
        <v/>
      </c>
      <c r="H1484" s="18"/>
      <c r="M1484" s="16"/>
      <c r="W1484" s="16"/>
      <c r="X1484" s="16"/>
    </row>
    <row r="1485" spans="5:24" ht="15">
      <c r="E1485" s="4" t="str">
        <f t="shared" si="23"/>
        <v/>
      </c>
      <c r="H1485" s="18"/>
      <c r="M1485" s="16"/>
      <c r="W1485" s="16"/>
      <c r="X1485" s="16"/>
    </row>
    <row r="1486" spans="5:24" ht="15">
      <c r="E1486" s="4" t="str">
        <f t="shared" si="23"/>
        <v/>
      </c>
      <c r="H1486" s="18"/>
      <c r="M1486" s="16"/>
      <c r="W1486" s="16"/>
      <c r="X1486" s="16"/>
    </row>
    <row r="1487" spans="5:24" ht="15">
      <c r="E1487" s="4" t="str">
        <f t="shared" si="23"/>
        <v/>
      </c>
      <c r="H1487" s="18"/>
      <c r="M1487" s="16"/>
      <c r="W1487" s="16"/>
      <c r="X1487" s="16"/>
    </row>
    <row r="1488" spans="5:24" ht="15">
      <c r="E1488" s="4" t="str">
        <f t="shared" si="23"/>
        <v/>
      </c>
      <c r="H1488" s="18"/>
      <c r="M1488" s="16"/>
      <c r="W1488" s="16"/>
      <c r="X1488" s="16"/>
    </row>
    <row r="1489" spans="5:24" ht="15">
      <c r="E1489" s="4" t="str">
        <f t="shared" si="23"/>
        <v/>
      </c>
      <c r="H1489" s="18"/>
      <c r="M1489" s="16"/>
      <c r="W1489" s="16"/>
      <c r="X1489" s="16"/>
    </row>
    <row r="1490" spans="5:24" ht="15">
      <c r="E1490" s="4" t="str">
        <f t="shared" si="23"/>
        <v/>
      </c>
      <c r="H1490" s="18"/>
      <c r="M1490" s="16"/>
      <c r="W1490" s="16"/>
      <c r="X1490" s="16"/>
    </row>
    <row r="1491" spans="5:24" ht="15">
      <c r="E1491" s="4" t="str">
        <f t="shared" si="23"/>
        <v/>
      </c>
      <c r="H1491" s="18"/>
      <c r="M1491" s="16"/>
      <c r="W1491" s="16"/>
      <c r="X1491" s="16"/>
    </row>
    <row r="1492" spans="5:24" ht="15">
      <c r="E1492" s="4" t="str">
        <f t="shared" si="23"/>
        <v/>
      </c>
      <c r="H1492" s="18"/>
      <c r="M1492" s="16"/>
      <c r="W1492" s="16"/>
      <c r="X1492" s="16"/>
    </row>
    <row r="1493" spans="5:24" ht="15">
      <c r="E1493" s="4" t="str">
        <f t="shared" si="23"/>
        <v/>
      </c>
      <c r="H1493" s="18"/>
      <c r="M1493" s="16"/>
      <c r="W1493" s="16"/>
      <c r="X1493" s="16"/>
    </row>
    <row r="1494" spans="5:24" ht="15">
      <c r="E1494" s="4" t="str">
        <f t="shared" si="23"/>
        <v/>
      </c>
      <c r="H1494" s="18"/>
      <c r="M1494" s="16"/>
      <c r="W1494" s="16"/>
      <c r="X1494" s="16"/>
    </row>
    <row r="1495" spans="5:24" ht="15">
      <c r="E1495" s="4" t="str">
        <f t="shared" si="23"/>
        <v/>
      </c>
      <c r="H1495" s="18"/>
      <c r="M1495" s="16"/>
      <c r="W1495" s="16"/>
      <c r="X1495" s="16"/>
    </row>
    <row r="1496" spans="5:24" ht="15">
      <c r="E1496" s="4" t="str">
        <f t="shared" si="23"/>
        <v/>
      </c>
      <c r="H1496" s="18"/>
      <c r="M1496" s="16"/>
      <c r="W1496" s="16"/>
      <c r="X1496" s="16"/>
    </row>
    <row r="1497" spans="5:24" ht="15">
      <c r="E1497" s="4" t="str">
        <f t="shared" si="23"/>
        <v/>
      </c>
      <c r="H1497" s="18"/>
      <c r="M1497" s="16"/>
      <c r="W1497" s="16"/>
      <c r="X1497" s="16"/>
    </row>
    <row r="1498" spans="5:24" ht="15">
      <c r="E1498" s="4" t="str">
        <f t="shared" si="23"/>
        <v/>
      </c>
      <c r="H1498" s="18"/>
      <c r="M1498" s="16"/>
      <c r="W1498" s="16"/>
      <c r="X1498" s="16"/>
    </row>
    <row r="1499" spans="5:24" ht="15">
      <c r="E1499" s="4" t="str">
        <f t="shared" si="23"/>
        <v/>
      </c>
      <c r="H1499" s="18"/>
      <c r="M1499" s="16"/>
      <c r="W1499" s="16"/>
      <c r="X1499" s="16"/>
    </row>
    <row r="1500" spans="5:24" ht="15">
      <c r="E1500" s="4" t="str">
        <f t="shared" si="23"/>
        <v/>
      </c>
      <c r="H1500" s="18"/>
      <c r="M1500" s="16"/>
      <c r="W1500" s="16"/>
      <c r="X1500" s="16"/>
    </row>
    <row r="1501" spans="5:24" ht="15">
      <c r="E1501" s="4" t="str">
        <f t="shared" si="23"/>
        <v/>
      </c>
      <c r="H1501" s="18"/>
      <c r="M1501" s="16"/>
      <c r="W1501" s="16"/>
      <c r="X1501" s="16"/>
    </row>
    <row r="1502" spans="5:24" ht="15">
      <c r="E1502" s="4" t="str">
        <f t="shared" si="23"/>
        <v/>
      </c>
      <c r="H1502" s="18"/>
      <c r="M1502" s="16"/>
      <c r="W1502" s="16"/>
      <c r="X1502" s="16"/>
    </row>
    <row r="1503" spans="5:24" ht="15">
      <c r="E1503" s="4" t="str">
        <f t="shared" si="23"/>
        <v/>
      </c>
      <c r="H1503" s="18"/>
      <c r="M1503" s="16"/>
      <c r="W1503" s="16"/>
      <c r="X1503" s="16"/>
    </row>
    <row r="1504" spans="5:24" ht="15">
      <c r="E1504" s="4" t="str">
        <f t="shared" si="23"/>
        <v/>
      </c>
      <c r="H1504" s="18"/>
      <c r="M1504" s="16"/>
      <c r="W1504" s="16"/>
      <c r="X1504" s="16"/>
    </row>
    <row r="1505" spans="5:24" ht="15">
      <c r="E1505" s="4" t="str">
        <f t="shared" ref="E1505:E1527" si="24">IF(B1505="","",B1505)</f>
        <v/>
      </c>
      <c r="H1505" s="18"/>
      <c r="M1505" s="16"/>
      <c r="W1505" s="16"/>
      <c r="X1505" s="16"/>
    </row>
    <row r="1506" spans="5:24" ht="15">
      <c r="E1506" s="4" t="str">
        <f t="shared" si="24"/>
        <v/>
      </c>
      <c r="H1506" s="18"/>
      <c r="M1506" s="16"/>
      <c r="W1506" s="16"/>
      <c r="X1506" s="16"/>
    </row>
    <row r="1507" spans="5:24" ht="15">
      <c r="E1507" s="4" t="str">
        <f t="shared" si="24"/>
        <v/>
      </c>
      <c r="H1507" s="18"/>
      <c r="M1507" s="16"/>
      <c r="W1507" s="16"/>
      <c r="X1507" s="16"/>
    </row>
    <row r="1508" spans="5:24" ht="15">
      <c r="E1508" s="4" t="str">
        <f t="shared" si="24"/>
        <v/>
      </c>
      <c r="H1508" s="18"/>
      <c r="M1508" s="16"/>
      <c r="W1508" s="16"/>
      <c r="X1508" s="16"/>
    </row>
    <row r="1509" spans="5:24" ht="15">
      <c r="E1509" s="4" t="str">
        <f t="shared" si="24"/>
        <v/>
      </c>
      <c r="H1509" s="18"/>
      <c r="M1509" s="16"/>
      <c r="W1509" s="16"/>
      <c r="X1509" s="16"/>
    </row>
    <row r="1510" spans="5:24" ht="15">
      <c r="E1510" s="4" t="str">
        <f t="shared" si="24"/>
        <v/>
      </c>
      <c r="H1510" s="18"/>
      <c r="M1510" s="16"/>
      <c r="W1510" s="16"/>
      <c r="X1510" s="16"/>
    </row>
    <row r="1511" spans="5:24" ht="15">
      <c r="E1511" s="4" t="str">
        <f t="shared" si="24"/>
        <v/>
      </c>
      <c r="H1511" s="18"/>
      <c r="M1511" s="16"/>
      <c r="W1511" s="16"/>
      <c r="X1511" s="16"/>
    </row>
    <row r="1512" spans="5:24" ht="15">
      <c r="E1512" s="4" t="str">
        <f t="shared" si="24"/>
        <v/>
      </c>
      <c r="H1512" s="18"/>
      <c r="M1512" s="16"/>
      <c r="W1512" s="16"/>
      <c r="X1512" s="16"/>
    </row>
    <row r="1513" spans="5:24" ht="15">
      <c r="E1513" s="4" t="str">
        <f t="shared" si="24"/>
        <v/>
      </c>
      <c r="H1513" s="18"/>
      <c r="M1513" s="16"/>
      <c r="W1513" s="16"/>
      <c r="X1513" s="16"/>
    </row>
    <row r="1514" spans="5:24" ht="15">
      <c r="E1514" s="4" t="str">
        <f t="shared" si="24"/>
        <v/>
      </c>
      <c r="H1514" s="18"/>
      <c r="M1514" s="16"/>
      <c r="W1514" s="16"/>
      <c r="X1514" s="16"/>
    </row>
    <row r="1515" spans="5:24" ht="15">
      <c r="E1515" s="4" t="str">
        <f t="shared" si="24"/>
        <v/>
      </c>
      <c r="H1515" s="18"/>
      <c r="M1515" s="16"/>
      <c r="W1515" s="16"/>
      <c r="X1515" s="16"/>
    </row>
    <row r="1516" spans="5:24" ht="15">
      <c r="E1516" s="4" t="str">
        <f t="shared" si="24"/>
        <v/>
      </c>
      <c r="H1516" s="18"/>
      <c r="M1516" s="16"/>
      <c r="W1516" s="16"/>
      <c r="X1516" s="16"/>
    </row>
    <row r="1517" spans="5:24" ht="15">
      <c r="E1517" s="4" t="str">
        <f t="shared" si="24"/>
        <v/>
      </c>
      <c r="H1517" s="18"/>
      <c r="M1517" s="16"/>
      <c r="W1517" s="16"/>
      <c r="X1517" s="16"/>
    </row>
    <row r="1518" spans="5:24" ht="15">
      <c r="E1518" s="4" t="str">
        <f t="shared" si="24"/>
        <v/>
      </c>
      <c r="H1518" s="18"/>
      <c r="M1518" s="16"/>
      <c r="W1518" s="16"/>
      <c r="X1518" s="16"/>
    </row>
    <row r="1519" spans="5:24" ht="15">
      <c r="E1519" s="4" t="str">
        <f t="shared" si="24"/>
        <v/>
      </c>
      <c r="H1519" s="18"/>
      <c r="M1519" s="16"/>
      <c r="W1519" s="16"/>
      <c r="X1519" s="16"/>
    </row>
    <row r="1520" spans="5:24" ht="15">
      <c r="E1520" s="4" t="str">
        <f t="shared" si="24"/>
        <v/>
      </c>
      <c r="H1520" s="18"/>
      <c r="M1520" s="16"/>
      <c r="W1520" s="16"/>
      <c r="X1520" s="16"/>
    </row>
    <row r="1521" spans="5:24" ht="15">
      <c r="E1521" s="4" t="str">
        <f t="shared" si="24"/>
        <v/>
      </c>
      <c r="H1521" s="18"/>
      <c r="M1521" s="16"/>
      <c r="W1521" s="16"/>
      <c r="X1521" s="16"/>
    </row>
    <row r="1522" spans="5:24" ht="15">
      <c r="E1522" s="4" t="str">
        <f t="shared" si="24"/>
        <v/>
      </c>
      <c r="H1522" s="18"/>
      <c r="M1522" s="16"/>
      <c r="W1522" s="16"/>
      <c r="X1522" s="16"/>
    </row>
    <row r="1523" spans="5:24" ht="15">
      <c r="E1523" s="4" t="str">
        <f t="shared" si="24"/>
        <v/>
      </c>
      <c r="H1523" s="18"/>
      <c r="M1523" s="16"/>
      <c r="W1523" s="16"/>
      <c r="X1523" s="16"/>
    </row>
    <row r="1524" spans="5:24" ht="15">
      <c r="E1524" s="4" t="str">
        <f t="shared" si="24"/>
        <v/>
      </c>
      <c r="H1524" s="18"/>
      <c r="M1524" s="16"/>
      <c r="W1524" s="16"/>
      <c r="X1524" s="16"/>
    </row>
    <row r="1525" spans="5:24" ht="15">
      <c r="E1525" s="4" t="str">
        <f t="shared" si="24"/>
        <v/>
      </c>
      <c r="H1525" s="18"/>
      <c r="M1525" s="16"/>
      <c r="W1525" s="16"/>
      <c r="X1525" s="16"/>
    </row>
    <row r="1526" spans="5:24" ht="15">
      <c r="E1526" s="4" t="str">
        <f t="shared" si="24"/>
        <v/>
      </c>
      <c r="H1526" s="18"/>
      <c r="M1526" s="16"/>
      <c r="W1526" s="16"/>
      <c r="X1526" s="16"/>
    </row>
    <row r="1527" spans="5:24" ht="15">
      <c r="E1527" s="4" t="str">
        <f t="shared" si="24"/>
        <v/>
      </c>
      <c r="H1527" s="18"/>
      <c r="M1527" s="16"/>
      <c r="W1527" s="16"/>
      <c r="X1527" s="16"/>
    </row>
    <row r="1528" spans="5:24">
      <c r="H1528" s="18"/>
      <c r="M1528" s="16"/>
      <c r="W1528" s="16"/>
      <c r="X1528" s="16"/>
    </row>
    <row r="1529" spans="5:24">
      <c r="H1529" s="18"/>
      <c r="M1529" s="16"/>
      <c r="W1529" s="16"/>
      <c r="X1529" s="16"/>
    </row>
    <row r="1530" spans="5:24">
      <c r="H1530" s="18"/>
      <c r="M1530" s="16"/>
      <c r="W1530" s="16"/>
      <c r="X1530" s="16"/>
    </row>
    <row r="1531" spans="5:24">
      <c r="H1531" s="18"/>
      <c r="M1531" s="16"/>
      <c r="W1531" s="16"/>
      <c r="X1531" s="16"/>
    </row>
    <row r="1532" spans="5:24">
      <c r="H1532" s="18"/>
      <c r="M1532" s="16"/>
      <c r="W1532" s="16"/>
      <c r="X1532" s="16"/>
    </row>
    <row r="1533" spans="5:24">
      <c r="H1533" s="18"/>
      <c r="M1533" s="16"/>
      <c r="W1533" s="16"/>
      <c r="X1533" s="16"/>
    </row>
    <row r="1534" spans="5:24">
      <c r="H1534" s="18"/>
      <c r="M1534" s="16"/>
      <c r="W1534" s="16"/>
      <c r="X1534" s="16"/>
    </row>
    <row r="1535" spans="5:24">
      <c r="H1535" s="18"/>
      <c r="M1535" s="16"/>
      <c r="W1535" s="16"/>
      <c r="X1535" s="16"/>
    </row>
    <row r="1536" spans="5:24">
      <c r="H1536" s="18"/>
      <c r="M1536" s="16"/>
      <c r="W1536" s="16"/>
      <c r="X1536" s="16"/>
    </row>
    <row r="1537" spans="8:24">
      <c r="H1537" s="18"/>
      <c r="M1537" s="16"/>
      <c r="W1537" s="16"/>
      <c r="X1537" s="16"/>
    </row>
    <row r="1538" spans="8:24">
      <c r="H1538" s="18"/>
      <c r="M1538" s="16"/>
      <c r="W1538" s="16"/>
      <c r="X1538" s="16"/>
    </row>
    <row r="1539" spans="8:24">
      <c r="H1539" s="18"/>
      <c r="M1539" s="16"/>
      <c r="W1539" s="16"/>
      <c r="X1539" s="16"/>
    </row>
    <row r="1540" spans="8:24">
      <c r="H1540" s="18"/>
      <c r="M1540" s="16"/>
      <c r="W1540" s="16"/>
      <c r="X1540" s="16"/>
    </row>
    <row r="1541" spans="8:24">
      <c r="H1541" s="18"/>
      <c r="M1541" s="16"/>
      <c r="W1541" s="16"/>
      <c r="X1541" s="16"/>
    </row>
    <row r="1542" spans="8:24">
      <c r="H1542" s="18"/>
      <c r="M1542" s="16"/>
      <c r="W1542" s="16"/>
      <c r="X1542" s="16"/>
    </row>
    <row r="1543" spans="8:24">
      <c r="H1543" s="18"/>
      <c r="M1543" s="16"/>
      <c r="W1543" s="16"/>
      <c r="X1543" s="16"/>
    </row>
    <row r="1544" spans="8:24">
      <c r="H1544" s="18"/>
      <c r="M1544" s="16"/>
      <c r="W1544" s="16"/>
      <c r="X1544" s="16"/>
    </row>
    <row r="1545" spans="8:24">
      <c r="H1545" s="18"/>
      <c r="M1545" s="16"/>
      <c r="W1545" s="16"/>
      <c r="X1545" s="16"/>
    </row>
    <row r="1546" spans="8:24">
      <c r="M1546" s="16"/>
      <c r="W1546" s="16"/>
      <c r="X1546" s="16"/>
    </row>
    <row r="1547" spans="8:24">
      <c r="M1547" s="16"/>
      <c r="W1547" s="16"/>
      <c r="X1547" s="16"/>
    </row>
    <row r="1548" spans="8:24">
      <c r="M1548" s="16"/>
      <c r="W1548" s="16"/>
      <c r="X1548" s="16"/>
    </row>
    <row r="1549" spans="8:24">
      <c r="M1549" s="16"/>
      <c r="W1549" s="16"/>
      <c r="X1549" s="16"/>
    </row>
    <row r="1550" spans="8:24">
      <c r="M1550" s="16"/>
      <c r="W1550" s="16"/>
      <c r="X1550" s="16"/>
    </row>
    <row r="1551" spans="8:24">
      <c r="M1551" s="16"/>
      <c r="W1551" s="16"/>
      <c r="X1551" s="16"/>
    </row>
    <row r="1552" spans="8:24">
      <c r="M1552" s="16"/>
      <c r="W1552" s="16"/>
      <c r="X1552" s="16"/>
    </row>
    <row r="1553" spans="13:24">
      <c r="M1553" s="16"/>
      <c r="W1553" s="16"/>
      <c r="X1553" s="16"/>
    </row>
    <row r="1554" spans="13:24">
      <c r="M1554" s="16"/>
      <c r="W1554" s="16"/>
      <c r="X1554" s="16"/>
    </row>
    <row r="1555" spans="13:24">
      <c r="M1555" s="16"/>
      <c r="W1555" s="16"/>
      <c r="X1555" s="16"/>
    </row>
    <row r="1556" spans="13:24">
      <c r="M1556" s="16"/>
      <c r="W1556" s="16"/>
      <c r="X1556" s="16"/>
    </row>
    <row r="1557" spans="13:24">
      <c r="M1557" s="16"/>
      <c r="W1557" s="16"/>
      <c r="X1557" s="16"/>
    </row>
    <row r="1558" spans="13:24">
      <c r="M1558" s="16"/>
      <c r="W1558" s="16"/>
      <c r="X1558" s="16"/>
    </row>
    <row r="1559" spans="13:24">
      <c r="M1559" s="16"/>
      <c r="W1559" s="16"/>
      <c r="X1559" s="16"/>
    </row>
    <row r="1560" spans="13:24">
      <c r="M1560" s="16"/>
      <c r="W1560" s="16"/>
      <c r="X1560" s="16"/>
    </row>
    <row r="1561" spans="13:24">
      <c r="M1561" s="16"/>
      <c r="W1561" s="16"/>
      <c r="X1561" s="16"/>
    </row>
    <row r="1562" spans="13:24">
      <c r="M1562" s="16"/>
      <c r="W1562" s="16"/>
      <c r="X1562" s="16"/>
    </row>
    <row r="1563" spans="13:24">
      <c r="M1563" s="16"/>
      <c r="W1563" s="16"/>
      <c r="X1563" s="16"/>
    </row>
    <row r="1564" spans="13:24">
      <c r="M1564" s="16"/>
      <c r="W1564" s="16"/>
      <c r="X1564" s="16"/>
    </row>
    <row r="1565" spans="13:24">
      <c r="M1565" s="16"/>
      <c r="W1565" s="16"/>
      <c r="X1565" s="16"/>
    </row>
    <row r="1566" spans="13:24">
      <c r="M1566" s="16"/>
      <c r="W1566" s="16"/>
      <c r="X1566" s="16"/>
    </row>
    <row r="1567" spans="13:24">
      <c r="M1567" s="16"/>
      <c r="W1567" s="16"/>
      <c r="X1567" s="16"/>
    </row>
    <row r="1568" spans="13:24">
      <c r="M1568" s="16"/>
      <c r="W1568" s="16"/>
      <c r="X1568" s="16"/>
    </row>
    <row r="1569" spans="13:24">
      <c r="M1569" s="16"/>
      <c r="W1569" s="16"/>
      <c r="X1569" s="16"/>
    </row>
    <row r="1570" spans="13:24">
      <c r="M1570" s="16"/>
      <c r="W1570" s="16"/>
      <c r="X1570" s="16"/>
    </row>
    <row r="1571" spans="13:24">
      <c r="M1571" s="16"/>
      <c r="W1571" s="16"/>
      <c r="X1571" s="16"/>
    </row>
    <row r="1572" spans="13:24">
      <c r="M1572" s="16"/>
      <c r="W1572" s="16"/>
      <c r="X1572" s="16"/>
    </row>
    <row r="1573" spans="13:24">
      <c r="M1573" s="16"/>
      <c r="W1573" s="16"/>
      <c r="X1573" s="16"/>
    </row>
    <row r="1574" spans="13:24">
      <c r="M1574" s="16"/>
      <c r="W1574" s="16"/>
      <c r="X1574" s="16"/>
    </row>
    <row r="1575" spans="13:24">
      <c r="M1575" s="16"/>
      <c r="W1575" s="16"/>
      <c r="X1575" s="16"/>
    </row>
    <row r="1576" spans="13:24">
      <c r="M1576" s="16"/>
      <c r="W1576" s="16"/>
      <c r="X1576" s="16"/>
    </row>
    <row r="1577" spans="13:24">
      <c r="M1577" s="16"/>
      <c r="W1577" s="16"/>
      <c r="X1577" s="16"/>
    </row>
    <row r="1578" spans="13:24">
      <c r="M1578" s="16"/>
      <c r="W1578" s="16"/>
      <c r="X1578" s="16"/>
    </row>
    <row r="1579" spans="13:24">
      <c r="M1579" s="16"/>
      <c r="W1579" s="16"/>
      <c r="X1579" s="16"/>
    </row>
    <row r="1580" spans="13:24">
      <c r="M1580" s="16"/>
      <c r="W1580" s="16"/>
      <c r="X1580" s="16"/>
    </row>
    <row r="1581" spans="13:24">
      <c r="M1581" s="16"/>
      <c r="W1581" s="16"/>
      <c r="X1581" s="16"/>
    </row>
    <row r="1582" spans="13:24">
      <c r="M1582" s="16"/>
      <c r="W1582" s="16"/>
      <c r="X1582" s="16"/>
    </row>
    <row r="1583" spans="13:24">
      <c r="M1583" s="16"/>
      <c r="W1583" s="16"/>
      <c r="X1583" s="16"/>
    </row>
    <row r="1584" spans="13:24">
      <c r="M1584" s="16"/>
      <c r="W1584" s="16"/>
      <c r="X1584" s="16"/>
    </row>
    <row r="1585" spans="13:24">
      <c r="M1585" s="16"/>
      <c r="W1585" s="16"/>
      <c r="X1585" s="16"/>
    </row>
    <row r="1586" spans="13:24">
      <c r="M1586" s="16"/>
      <c r="W1586" s="16"/>
      <c r="X1586" s="16"/>
    </row>
    <row r="1587" spans="13:24">
      <c r="M1587" s="16"/>
      <c r="W1587" s="16"/>
      <c r="X1587" s="16"/>
    </row>
    <row r="1588" spans="13:24">
      <c r="M1588" s="16"/>
      <c r="W1588" s="16"/>
      <c r="X1588" s="16"/>
    </row>
    <row r="1589" spans="13:24">
      <c r="M1589" s="16"/>
      <c r="W1589" s="16"/>
      <c r="X1589" s="16"/>
    </row>
    <row r="1590" spans="13:24">
      <c r="M1590" s="16"/>
      <c r="W1590" s="16"/>
      <c r="X1590" s="16"/>
    </row>
    <row r="1591" spans="13:24">
      <c r="M1591" s="16"/>
      <c r="W1591" s="16"/>
      <c r="X1591" s="16"/>
    </row>
    <row r="1592" spans="13:24">
      <c r="M1592" s="16"/>
      <c r="W1592" s="16"/>
      <c r="X1592" s="16"/>
    </row>
    <row r="1593" spans="13:24">
      <c r="M1593" s="16"/>
      <c r="W1593" s="16"/>
      <c r="X1593" s="16"/>
    </row>
    <row r="1594" spans="13:24">
      <c r="M1594" s="16"/>
      <c r="W1594" s="16"/>
      <c r="X1594" s="16"/>
    </row>
    <row r="1595" spans="13:24">
      <c r="M1595" s="16"/>
      <c r="W1595" s="16"/>
      <c r="X1595" s="16"/>
    </row>
    <row r="1596" spans="13:24">
      <c r="M1596" s="16"/>
      <c r="W1596" s="16"/>
      <c r="X1596" s="16"/>
    </row>
  </sheetData>
  <hyperlinks>
    <hyperlink ref="B16" location="Øre_næse_hals" display="Holdundervisning ØNH"/>
    <hyperlink ref="B17" location="Oftalmologi" display="Holdundervisning Oftalmologi"/>
    <hyperlink ref="B18" location="Neurologisk_færdighed" display="Neurologisk færdighedstræning"/>
    <hyperlink ref="B19" location="Neuroradiologi" display="Neuroradiologi"/>
    <hyperlink ref="B20" location="Neurofysiologi" display="Neurofysiologi"/>
    <hyperlink ref="B21" location="'04semesterHold1-16'!A628" display="Neurorehabilitering"/>
    <hyperlink ref="B22" location="Eksaminatorisk_neurokirurgi" display="Kliniske cases Neurokirurgi"/>
    <hyperlink ref="B23" location="Eksaminatorisk_neurologi" display="Kliniske cases Neurologi"/>
    <hyperlink ref="B25" location="Neurofag" display="Neuro TBL"/>
    <hyperlink ref="B26" location="Nuklearmedicin" display="Nuklearmedicin"/>
    <hyperlink ref="B27" location="Intro_psykiatri" display="Intro psykiatri"/>
    <hyperlink ref="B28" location="Psykiatri_TBL" display="Psykiatri TBL"/>
    <hyperlink ref="B29" location="Neuroklinik" display="Neuro klinik"/>
    <hyperlink ref="B30" location="'04semesterHold1-16'!A935" display="Uge 17"/>
    <hyperlink ref="B31" location="Kommunikation" display="Kommunikationstræning om funktionelle lidelser"/>
    <hyperlink ref="B24" location="'04semesterHold1-16'!A695" display="Psykiatri klinik"/>
  </hyperlinks>
  <pageMargins left="0.7" right="0.7" top="0.75" bottom="0.75" header="0.3" footer="0.3"/>
  <pageSetup paperSize="8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ThisWorkbook.KonverterOgUpload">
                <anchor moveWithCells="1" sizeWithCells="1">
                  <from>
                    <xdr:col>18</xdr:col>
                    <xdr:colOff>76200</xdr:colOff>
                    <xdr:row>9</xdr:row>
                    <xdr:rowOff>0</xdr:rowOff>
                  </from>
                  <to>
                    <xdr:col>19</xdr:col>
                    <xdr:colOff>514350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Button 4">
              <controlPr defaultSize="0" print="0" autoFill="0" autoPict="0" macro="[0]!ThisWorkbook.KontrollerData">
                <anchor moveWithCells="1" sizeWithCells="1">
                  <from>
                    <xdr:col>18</xdr:col>
                    <xdr:colOff>76200</xdr:colOff>
                    <xdr:row>13</xdr:row>
                    <xdr:rowOff>76200</xdr:rowOff>
                  </from>
                  <to>
                    <xdr:col>19</xdr:col>
                    <xdr:colOff>514350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15</vt:i4>
      </vt:variant>
    </vt:vector>
  </HeadingPairs>
  <TitlesOfParts>
    <vt:vector size="16" baseType="lpstr">
      <vt:lpstr>04semesterHold1-16</vt:lpstr>
      <vt:lpstr>Eksam_neurologi</vt:lpstr>
      <vt:lpstr>Eksaminatorisk_neurokirurgi</vt:lpstr>
      <vt:lpstr>Eksaminatorisk_neurologi</vt:lpstr>
      <vt:lpstr>Intro_klinikophold</vt:lpstr>
      <vt:lpstr>Intro_psykiatri</vt:lpstr>
      <vt:lpstr>Kommunikation</vt:lpstr>
      <vt:lpstr>Neurofag</vt:lpstr>
      <vt:lpstr>Neurofysiologi</vt:lpstr>
      <vt:lpstr>Neuroklinik</vt:lpstr>
      <vt:lpstr>Neurologisk_færdighed</vt:lpstr>
      <vt:lpstr>Neuroradiologi</vt:lpstr>
      <vt:lpstr>Nuklearmedicin</vt:lpstr>
      <vt:lpstr>Oftalmologi</vt:lpstr>
      <vt:lpstr>Psyk_klinik</vt:lpstr>
      <vt:lpstr>Psykiatri_TBL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Didde Kjær Vaaben</cp:lastModifiedBy>
  <cp:lastPrinted>2020-04-17T14:20:54Z</cp:lastPrinted>
  <dcterms:created xsi:type="dcterms:W3CDTF">2016-09-11T21:52:46Z</dcterms:created>
  <dcterms:modified xsi:type="dcterms:W3CDTF">2020-12-16T14:05:09Z</dcterms:modified>
</cp:coreProperties>
</file>